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Inspiron\Documents\Kuliah\TA\Dony Febrianto ST\Tugas Akhir\Hitungan Analisis\"/>
    </mc:Choice>
  </mc:AlternateContent>
  <bookViews>
    <workbookView xWindow="0" yWindow="0" windowWidth="20490" windowHeight="8340"/>
  </bookViews>
  <sheets>
    <sheet name="Frekuensi" sheetId="1" r:id="rId1"/>
    <sheet name="Penyebab" sheetId="2" r:id="rId2"/>
    <sheet name="Pola Laka" sheetId="3" r:id="rId3"/>
    <sheet name="Pengguna" sheetId="4" r:id="rId4"/>
    <sheet name="Waktu" sheetId="5" r:id="rId5"/>
    <sheet name="Waktu (2)" sheetId="6" r:id="rId6"/>
    <sheet name="Conclusion Waktu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7" l="1"/>
  <c r="P16" i="7"/>
  <c r="N15" i="7"/>
  <c r="O15" i="7"/>
  <c r="P15" i="7"/>
  <c r="Q15" i="7"/>
  <c r="R15" i="7"/>
  <c r="S15" i="7"/>
  <c r="T15" i="7"/>
  <c r="U10" i="7"/>
  <c r="U11" i="7"/>
  <c r="U12" i="7"/>
  <c r="U13" i="7"/>
  <c r="U14" i="7"/>
  <c r="U3" i="7"/>
  <c r="U4" i="7"/>
  <c r="U5" i="7"/>
  <c r="U6" i="7"/>
  <c r="U7" i="7"/>
  <c r="N3" i="7"/>
  <c r="N4" i="7"/>
  <c r="O4" i="7"/>
  <c r="P4" i="7"/>
  <c r="Q4" i="7"/>
  <c r="R4" i="7"/>
  <c r="S4" i="7"/>
  <c r="T4" i="7"/>
  <c r="N5" i="7"/>
  <c r="O5" i="7"/>
  <c r="P5" i="7"/>
  <c r="Q5" i="7"/>
  <c r="R5" i="7"/>
  <c r="S5" i="7"/>
  <c r="T5" i="7"/>
  <c r="N6" i="7"/>
  <c r="O6" i="7"/>
  <c r="P6" i="7"/>
  <c r="Q6" i="7"/>
  <c r="R6" i="7"/>
  <c r="S6" i="7"/>
  <c r="T6" i="7"/>
  <c r="N7" i="7"/>
  <c r="O7" i="7"/>
  <c r="P7" i="7"/>
  <c r="Q7" i="7"/>
  <c r="R7" i="7"/>
  <c r="S7" i="7"/>
  <c r="T7" i="7"/>
  <c r="O3" i="7"/>
  <c r="P3" i="7"/>
  <c r="Q3" i="7"/>
  <c r="R3" i="7"/>
  <c r="S3" i="7"/>
  <c r="T3" i="7"/>
  <c r="I90" i="7"/>
  <c r="H90" i="7"/>
  <c r="G90" i="7"/>
  <c r="F90" i="7"/>
  <c r="E90" i="7"/>
  <c r="D90" i="7"/>
  <c r="C90" i="7"/>
  <c r="I81" i="7"/>
  <c r="H81" i="7"/>
  <c r="G81" i="7"/>
  <c r="F81" i="7"/>
  <c r="E81" i="7"/>
  <c r="D81" i="7"/>
  <c r="C81" i="7"/>
  <c r="I72" i="7"/>
  <c r="H72" i="7"/>
  <c r="G72" i="7"/>
  <c r="F72" i="7"/>
  <c r="E72" i="7"/>
  <c r="D72" i="7"/>
  <c r="C72" i="7"/>
  <c r="I63" i="7"/>
  <c r="H63" i="7"/>
  <c r="G63" i="7"/>
  <c r="F63" i="7"/>
  <c r="E63" i="7"/>
  <c r="D63" i="7"/>
  <c r="C63" i="7"/>
  <c r="I54" i="7"/>
  <c r="H54" i="7"/>
  <c r="G54" i="7"/>
  <c r="F54" i="7"/>
  <c r="E54" i="7"/>
  <c r="D54" i="7"/>
  <c r="C54" i="7"/>
  <c r="I45" i="7"/>
  <c r="H45" i="7"/>
  <c r="G45" i="7"/>
  <c r="F45" i="7"/>
  <c r="E45" i="7"/>
  <c r="D45" i="7"/>
  <c r="C45" i="7"/>
  <c r="I36" i="7"/>
  <c r="H36" i="7"/>
  <c r="G36" i="7"/>
  <c r="F36" i="7"/>
  <c r="E36" i="7"/>
  <c r="D36" i="7"/>
  <c r="C36" i="7"/>
  <c r="I27" i="7"/>
  <c r="H27" i="7"/>
  <c r="G27" i="7"/>
  <c r="F27" i="7"/>
  <c r="E27" i="7"/>
  <c r="D27" i="7"/>
  <c r="C27" i="7"/>
  <c r="J89" i="7"/>
  <c r="J88" i="7"/>
  <c r="J87" i="7"/>
  <c r="J86" i="7"/>
  <c r="J85" i="7"/>
  <c r="J80" i="7"/>
  <c r="J79" i="7"/>
  <c r="J78" i="7"/>
  <c r="J77" i="7"/>
  <c r="J76" i="7"/>
  <c r="J71" i="7"/>
  <c r="J70" i="7"/>
  <c r="J69" i="7"/>
  <c r="J68" i="7"/>
  <c r="J67" i="7"/>
  <c r="J62" i="7"/>
  <c r="J61" i="7"/>
  <c r="J60" i="7"/>
  <c r="J59" i="7"/>
  <c r="J58" i="7"/>
  <c r="J53" i="7"/>
  <c r="J52" i="7"/>
  <c r="J51" i="7"/>
  <c r="J50" i="7"/>
  <c r="J49" i="7"/>
  <c r="J44" i="7"/>
  <c r="J43" i="7"/>
  <c r="J42" i="7"/>
  <c r="J41" i="7"/>
  <c r="J40" i="7"/>
  <c r="J35" i="7"/>
  <c r="J34" i="7"/>
  <c r="J33" i="7"/>
  <c r="J32" i="7"/>
  <c r="J31" i="7"/>
  <c r="J26" i="7"/>
  <c r="J25" i="7"/>
  <c r="J24" i="7"/>
  <c r="J23" i="7"/>
  <c r="J22" i="7"/>
  <c r="J14" i="7"/>
  <c r="J15" i="7"/>
  <c r="J16" i="7"/>
  <c r="J17" i="7"/>
  <c r="D18" i="7"/>
  <c r="E18" i="7"/>
  <c r="F18" i="7"/>
  <c r="G18" i="7"/>
  <c r="H18" i="7"/>
  <c r="I18" i="7"/>
  <c r="J13" i="7"/>
  <c r="C18" i="7"/>
  <c r="O8" i="7" l="1"/>
  <c r="P8" i="7"/>
  <c r="S8" i="7"/>
  <c r="Q8" i="7"/>
  <c r="R8" i="7"/>
  <c r="N8" i="7"/>
  <c r="T8" i="7"/>
  <c r="U8" i="7" l="1"/>
  <c r="N11" i="7" s="1"/>
  <c r="O12" i="7" l="1"/>
  <c r="T12" i="7"/>
  <c r="T13" i="7"/>
  <c r="S13" i="7"/>
  <c r="O11" i="7"/>
  <c r="O10" i="7"/>
  <c r="S10" i="7"/>
  <c r="N10" i="7"/>
  <c r="P14" i="7"/>
  <c r="S14" i="7"/>
  <c r="N13" i="7"/>
  <c r="N14" i="7"/>
  <c r="N12" i="7"/>
  <c r="R12" i="7"/>
  <c r="Q10" i="7"/>
  <c r="P11" i="7"/>
  <c r="T11" i="7"/>
  <c r="P10" i="7"/>
  <c r="T14" i="7"/>
  <c r="Q13" i="7"/>
  <c r="O13" i="7"/>
  <c r="Q14" i="7"/>
  <c r="R13" i="7"/>
  <c r="O14" i="7"/>
  <c r="S12" i="7"/>
  <c r="P13" i="7"/>
  <c r="Q12" i="7"/>
  <c r="R11" i="7"/>
  <c r="T10" i="7"/>
  <c r="R10" i="7"/>
  <c r="S11" i="7"/>
  <c r="Q11" i="7"/>
  <c r="P12" i="7"/>
  <c r="R14" i="7"/>
  <c r="Q15" i="5" l="1"/>
  <c r="R15" i="5"/>
  <c r="S15" i="5"/>
  <c r="T15" i="5"/>
  <c r="U15" i="5"/>
  <c r="V15" i="5"/>
  <c r="X10" i="5"/>
  <c r="X11" i="5"/>
  <c r="X12" i="5"/>
  <c r="X13" i="5"/>
  <c r="P15" i="5"/>
  <c r="X9" i="5"/>
  <c r="S35" i="1" l="1"/>
  <c r="K44" i="1"/>
  <c r="L44" i="1"/>
  <c r="J44" i="1"/>
  <c r="Q44" i="1"/>
  <c r="R44" i="1"/>
  <c r="P44" i="1"/>
  <c r="S44" i="1" l="1"/>
  <c r="N31" i="5" l="1"/>
  <c r="N28" i="5"/>
  <c r="M26" i="5"/>
  <c r="M27" i="5"/>
  <c r="M28" i="5"/>
  <c r="M29" i="5"/>
  <c r="M30" i="5"/>
  <c r="M31" i="5"/>
  <c r="M25" i="5"/>
  <c r="L32" i="5"/>
  <c r="L26" i="5"/>
  <c r="L27" i="5"/>
  <c r="L28" i="5"/>
  <c r="L29" i="5"/>
  <c r="L30" i="5"/>
  <c r="L31" i="5"/>
  <c r="L25" i="5"/>
  <c r="C34" i="6" l="1"/>
  <c r="C35" i="6"/>
  <c r="C36" i="6"/>
  <c r="C37" i="6"/>
  <c r="C33" i="6"/>
  <c r="B38" i="6"/>
  <c r="B37" i="6"/>
  <c r="B36" i="6"/>
  <c r="B35" i="6"/>
  <c r="B34" i="6"/>
  <c r="B33" i="6"/>
  <c r="C31" i="6"/>
  <c r="D31" i="6"/>
  <c r="E31" i="6"/>
  <c r="F31" i="6"/>
  <c r="G31" i="6"/>
  <c r="H31" i="6"/>
  <c r="I31" i="6"/>
  <c r="J31" i="6"/>
  <c r="K31" i="6"/>
  <c r="L31" i="6"/>
  <c r="M31" i="6"/>
  <c r="B31" i="6"/>
  <c r="P29" i="6"/>
  <c r="P19" i="6"/>
  <c r="P13" i="6"/>
  <c r="P9" i="6"/>
  <c r="O5" i="6"/>
  <c r="O30" i="6" s="1"/>
  <c r="P5" i="6" s="1"/>
  <c r="N29" i="6"/>
  <c r="O19" i="6"/>
  <c r="N11" i="6"/>
  <c r="O13" i="6" s="1"/>
  <c r="N12" i="6"/>
  <c r="N13" i="6"/>
  <c r="N15" i="6"/>
  <c r="N16" i="6"/>
  <c r="N17" i="6"/>
  <c r="N18" i="6"/>
  <c r="N19" i="6"/>
  <c r="N21" i="6"/>
  <c r="N22" i="6"/>
  <c r="N23" i="6"/>
  <c r="N24" i="6"/>
  <c r="N25" i="6"/>
  <c r="N26" i="6"/>
  <c r="N27" i="6"/>
  <c r="N28" i="6"/>
  <c r="N7" i="6"/>
  <c r="N8" i="6"/>
  <c r="N9" i="6"/>
  <c r="N4" i="6"/>
  <c r="N5" i="6"/>
  <c r="N2" i="6"/>
  <c r="N3" i="6"/>
  <c r="O29" i="6" l="1"/>
  <c r="O9" i="6"/>
  <c r="L4" i="5" l="1"/>
  <c r="L5" i="5"/>
  <c r="L6" i="5"/>
  <c r="L7" i="5"/>
  <c r="L3" i="5"/>
  <c r="M4" i="4" l="1"/>
  <c r="M5" i="4"/>
  <c r="M6" i="4"/>
  <c r="M7" i="4"/>
  <c r="M8" i="4"/>
  <c r="M3" i="4"/>
  <c r="L9" i="4"/>
  <c r="L4" i="4"/>
  <c r="L5" i="4"/>
  <c r="L6" i="4"/>
  <c r="L7" i="4"/>
  <c r="L8" i="4"/>
  <c r="L3" i="4"/>
  <c r="E9" i="2" l="1"/>
  <c r="F3" i="2" s="1"/>
  <c r="F6" i="2" l="1"/>
  <c r="F2" i="2"/>
  <c r="F5" i="2"/>
  <c r="F8" i="2"/>
  <c r="F4" i="2"/>
  <c r="F7" i="2"/>
  <c r="G44" i="1"/>
  <c r="F32" i="1"/>
  <c r="E32" i="1"/>
  <c r="D32" i="1"/>
  <c r="S43" i="1"/>
  <c r="S42" i="1"/>
  <c r="S41" i="1"/>
  <c r="S40" i="1"/>
  <c r="S39" i="1"/>
  <c r="S38" i="1"/>
  <c r="S37" i="1"/>
  <c r="S36" i="1"/>
  <c r="M43" i="1"/>
  <c r="M42" i="1"/>
  <c r="M41" i="1"/>
  <c r="M40" i="1"/>
  <c r="M39" i="1"/>
  <c r="M38" i="1"/>
  <c r="M37" i="1"/>
  <c r="M36" i="1"/>
  <c r="M35" i="1"/>
  <c r="G36" i="1"/>
  <c r="G37" i="1"/>
  <c r="G38" i="1"/>
  <c r="G39" i="1"/>
  <c r="G40" i="1"/>
  <c r="G41" i="1"/>
  <c r="G42" i="1"/>
  <c r="G43" i="1"/>
  <c r="G35" i="1"/>
  <c r="E44" i="1"/>
  <c r="F44" i="1"/>
  <c r="D44" i="1"/>
  <c r="M44" i="1" l="1"/>
  <c r="F12" i="1"/>
  <c r="E12" i="1"/>
  <c r="D12" i="1"/>
  <c r="G11" i="1"/>
  <c r="G10" i="1"/>
  <c r="G9" i="1"/>
  <c r="G8" i="1"/>
  <c r="G7" i="1"/>
  <c r="G6" i="1"/>
  <c r="G5" i="1"/>
  <c r="G4" i="1"/>
  <c r="G3" i="1"/>
  <c r="G12" i="1" l="1"/>
</calcChain>
</file>

<file path=xl/sharedStrings.xml><?xml version="1.0" encoding="utf-8"?>
<sst xmlns="http://schemas.openxmlformats.org/spreadsheetml/2006/main" count="252" uniqueCount="57">
  <si>
    <t>No</t>
  </si>
  <si>
    <t>Ruas (Km)</t>
  </si>
  <si>
    <t>Total</t>
  </si>
  <si>
    <t>Ruas Jalan (Km)</t>
  </si>
  <si>
    <t>MD</t>
  </si>
  <si>
    <t>LB</t>
  </si>
  <si>
    <t>LR</t>
  </si>
  <si>
    <t>Tanpa Korban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</si>
  <si>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</si>
  <si>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</si>
  <si>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</si>
  <si>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</si>
  <si>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</si>
  <si>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</si>
  <si>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</si>
  <si>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</si>
  <si>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</si>
  <si>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Kurang Terampil</t>
  </si>
  <si>
    <t>Tidak Tertib</t>
  </si>
  <si>
    <t>Pejalan Kaki Menyeberang</t>
  </si>
  <si>
    <t>Parkir</t>
  </si>
  <si>
    <t>Kend Buruk</t>
  </si>
  <si>
    <t>Kondisi Jalan Buruk</t>
  </si>
  <si>
    <t>Cuaca</t>
  </si>
  <si>
    <t>Motor</t>
  </si>
  <si>
    <t>Mobil</t>
  </si>
  <si>
    <t>Truk</t>
  </si>
  <si>
    <t>Bus</t>
  </si>
  <si>
    <t>Sepeda</t>
  </si>
  <si>
    <t>Pejalan Kaki</t>
  </si>
  <si>
    <t>09.00-11.59</t>
  </si>
  <si>
    <t>12.00-14.59</t>
  </si>
  <si>
    <t>05.00-08.59</t>
  </si>
  <si>
    <t>15.00-19.59</t>
  </si>
  <si>
    <t>20.00-04.59</t>
  </si>
  <si>
    <t>MC</t>
  </si>
  <si>
    <t>05-09</t>
  </si>
  <si>
    <t>09-12</t>
  </si>
  <si>
    <t>12-15</t>
  </si>
  <si>
    <t>15-20</t>
  </si>
  <si>
    <t>20-04</t>
  </si>
  <si>
    <t>Senin</t>
  </si>
  <si>
    <t>Selasa</t>
  </si>
  <si>
    <t>Rabu</t>
  </si>
  <si>
    <t>Kamis</t>
  </si>
  <si>
    <t>Jumat</t>
  </si>
  <si>
    <t>Sabtu</t>
  </si>
  <si>
    <t>Minggu</t>
  </si>
  <si>
    <t>Meninggal Dunia</t>
  </si>
  <si>
    <t>Luka Berat</t>
  </si>
  <si>
    <t>Luka Ringan</t>
  </si>
  <si>
    <t>Depan-Depan</t>
  </si>
  <si>
    <t>Depan-Samping</t>
  </si>
  <si>
    <t>Depan-Belakang</t>
  </si>
  <si>
    <t>Tunggal</t>
  </si>
  <si>
    <t>Menabrak Orang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</si>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</sst>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0" fillId="0" borderId="0" xfId="0" applyNumberFormat="1"/>
    <xf numFmtId="10" fontId="0" fillId="0" borderId="0" xfId="0" applyNumberFormat="1"/>
    <xf numFmtId="10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2" fillId="0" borderId="5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0" fillId="0" borderId="0" xfId="0" applyFill="1" applyBorder="1"/>
    <xf numFmtId="1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609200851827"/>
          <c:y val="0.13515977847487765"/>
          <c:w val="0.6855507233952477"/>
          <c:h val="0.69887960338558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Frekuensi!$D$2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Frekuensi!$C$3:$C$11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Frekuensi!$D$3:$D$11</c:f>
              <c:numCache>
                <c:formatCode>General</c:formatCode>
                <c:ptCount val="9"/>
                <c:pt idx="0">
                  <c:v>11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>
                  <c:v>16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</c:ser>
        <c:ser>
          <c:idx val="1"/>
          <c:order val="1"/>
          <c:tx>
            <c:strRef>
              <c:f>Frekuensi!$E$2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Frekuensi!$C$3:$C$11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Frekuensi!$E$3:$E$11</c:f>
              <c:numCache>
                <c:formatCode>General</c:formatCode>
                <c:ptCount val="9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4</c:v>
                </c:pt>
                <c:pt idx="4">
                  <c:v>16</c:v>
                </c:pt>
                <c:pt idx="5">
                  <c:v>15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Frekuensi!$F$2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Frekuensi!$C$3:$C$11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Frekuensi!$F$3:$F$11</c:f>
              <c:numCache>
                <c:formatCode>General</c:formatCode>
                <c:ptCount val="9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944352"/>
        <c:axId val="292453744"/>
      </c:barChart>
      <c:catAx>
        <c:axId val="289944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Ruas</a:t>
                </a:r>
                <a:r>
                  <a:rPr lang="en-US" baseline="0"/>
                  <a:t> (Km)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53744"/>
        <c:crosses val="autoZero"/>
        <c:auto val="1"/>
        <c:lblAlgn val="ctr"/>
        <c:lblOffset val="100"/>
        <c:noMultiLvlLbl val="0"/>
      </c:catAx>
      <c:valAx>
        <c:axId val="29245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Frekuensi</a:t>
                </a:r>
                <a:r>
                  <a:rPr lang="en-US" baseline="0"/>
                  <a:t> Kecelakaan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994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90029741697013"/>
          <c:y val="0.22871916622610541"/>
          <c:w val="0.13822432099996154"/>
          <c:h val="0.19187654927507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551639378411032"/>
          <c:y val="3.5820997075000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599128363537314"/>
          <c:y val="0.29934735769969051"/>
          <c:w val="0.45799231165996551"/>
          <c:h val="0.64392337524973553"/>
        </c:manualLayout>
      </c:layout>
      <c:pieChart>
        <c:varyColors val="1"/>
        <c:ser>
          <c:idx val="0"/>
          <c:order val="0"/>
          <c:tx>
            <c:v>Penyebab Kecelakaan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3.3970283580539114E-2"/>
                  <c:y val="-3.582089552238806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8124568405763894E-2"/>
                  <c:y val="0.1194029850746267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6627611242648"/>
                  <c:y val="0.1074626865671641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3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474170770666263"/>
                  <c:y val="3.582089552238806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308569650448831E-3"/>
                  <c:y val="-1.59203980099502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154284825224675"/>
                  <c:y val="3.9800995024875619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6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4628455595890933"/>
                  <c:y val="5.970149253731343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Penyebab!$B$2:$B$8</c:f>
              <c:strCache>
                <c:ptCount val="7"/>
                <c:pt idx="0">
                  <c:v>Kurang Terampil</c:v>
                </c:pt>
                <c:pt idx="1">
                  <c:v>Tidak Tertib</c:v>
                </c:pt>
                <c:pt idx="2">
                  <c:v>Pejalan Kaki Menyeberang</c:v>
                </c:pt>
                <c:pt idx="3">
                  <c:v>Parkir</c:v>
                </c:pt>
                <c:pt idx="4">
                  <c:v>Kend Buruk</c:v>
                </c:pt>
                <c:pt idx="5">
                  <c:v>Kondisi Jalan Buruk</c:v>
                </c:pt>
                <c:pt idx="6">
                  <c:v>Cuaca</c:v>
                </c:pt>
              </c:strCache>
            </c:strRef>
          </c:cat>
          <c:val>
            <c:numRef>
              <c:f>Penyebab!$F$2:$F$8</c:f>
              <c:numCache>
                <c:formatCode>0.00%</c:formatCode>
                <c:ptCount val="7"/>
                <c:pt idx="0">
                  <c:v>0.76056338028169013</c:v>
                </c:pt>
                <c:pt idx="1">
                  <c:v>0.11619718309859155</c:v>
                </c:pt>
                <c:pt idx="2">
                  <c:v>7.3943661971830985E-2</c:v>
                </c:pt>
                <c:pt idx="3">
                  <c:v>2.464788732394366E-2</c:v>
                </c:pt>
                <c:pt idx="4">
                  <c:v>1.4084507042253521E-2</c:v>
                </c:pt>
                <c:pt idx="5">
                  <c:v>7.0422535211267607E-3</c:v>
                </c:pt>
                <c:pt idx="6">
                  <c:v>3.5211267605633804E-3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9974830858756"/>
          <c:y val="0.16435185185185186"/>
          <c:w val="0.57478005865102633"/>
          <c:h val="0.68055555555555547"/>
        </c:manualLayout>
      </c:layout>
      <c:pieChart>
        <c:varyColors val="1"/>
        <c:ser>
          <c:idx val="0"/>
          <c:order val="0"/>
          <c:tx>
            <c:v>Pola Kecelakaan</c:v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1.1730205278592375E-2"/>
                  <c:y val="-1.851851851851851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6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948191593352884"/>
                  <c:y val="-6.481481481481481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280547409579675E-2"/>
                  <c:y val="2.314814814814806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2111436950146652E-2"/>
                  <c:y val="7.870370370370370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90615835777164E-2"/>
                  <c:y val="9.259259259259258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spc="0" baseline="0">
                    <a:solidFill>
                      <a:schemeClr val="accent6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'Pola Laka'!$C$2:$G$2</c:f>
              <c:strCache>
                <c:ptCount val="5"/>
                <c:pt idx="0">
                  <c:v>Depan-Depan</c:v>
                </c:pt>
                <c:pt idx="1">
                  <c:v>Depan-Belakang</c:v>
                </c:pt>
                <c:pt idx="2">
                  <c:v>Depan-Samping</c:v>
                </c:pt>
                <c:pt idx="3">
                  <c:v>Tunggal</c:v>
                </c:pt>
                <c:pt idx="4">
                  <c:v>Menabrak Orang</c:v>
                </c:pt>
              </c:strCache>
            </c:strRef>
          </c:cat>
          <c:val>
            <c:numRef>
              <c:f>[1]Tipe!$D$27:$H$27</c:f>
              <c:numCache>
                <c:formatCode>General</c:formatCode>
                <c:ptCount val="5"/>
                <c:pt idx="0">
                  <c:v>77</c:v>
                </c:pt>
                <c:pt idx="1">
                  <c:v>124</c:v>
                </c:pt>
                <c:pt idx="2">
                  <c:v>62</c:v>
                </c:pt>
                <c:pt idx="3">
                  <c:v>17</c:v>
                </c:pt>
                <c:pt idx="4">
                  <c:v>28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188226471691"/>
          <c:y val="0.29108778069407992"/>
          <c:w val="0.57162324097242945"/>
          <c:h val="0.68078740157480311"/>
        </c:manualLayout>
      </c:layout>
      <c:pieChart>
        <c:varyColors val="1"/>
        <c:ser>
          <c:idx val="0"/>
          <c:order val="0"/>
          <c:tx>
            <c:v>Pengguna Jalan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3323615160349854E-2"/>
                  <c:y val="-2.77777777777779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323615160349864E-2"/>
                  <c:y val="1.851851851851843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083576287657944E-2"/>
                  <c:y val="5.555555555555555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3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647230320699708E-2"/>
                  <c:y val="-2.777777777777780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970845481049565E-2"/>
                  <c:y val="-5.555555555555555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5067485759326524"/>
                  <c:y val="-9.259259259259258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6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Pengguna!$B$3:$B$8</c:f>
              <c:strCache>
                <c:ptCount val="6"/>
                <c:pt idx="0">
                  <c:v>Motor</c:v>
                </c:pt>
                <c:pt idx="1">
                  <c:v>Mobil</c:v>
                </c:pt>
                <c:pt idx="2">
                  <c:v>Truk</c:v>
                </c:pt>
                <c:pt idx="3">
                  <c:v>Bus</c:v>
                </c:pt>
                <c:pt idx="4">
                  <c:v>Sepeda</c:v>
                </c:pt>
                <c:pt idx="5">
                  <c:v>Pejalan Kaki</c:v>
                </c:pt>
              </c:strCache>
            </c:strRef>
          </c:cat>
          <c:val>
            <c:numRef>
              <c:f>Pengguna!$L$3:$L$8</c:f>
              <c:numCache>
                <c:formatCode>General</c:formatCode>
                <c:ptCount val="6"/>
                <c:pt idx="0">
                  <c:v>485</c:v>
                </c:pt>
                <c:pt idx="1">
                  <c:v>133</c:v>
                </c:pt>
                <c:pt idx="2">
                  <c:v>24</c:v>
                </c:pt>
                <c:pt idx="3">
                  <c:v>13</c:v>
                </c:pt>
                <c:pt idx="4">
                  <c:v>13</c:v>
                </c:pt>
                <c:pt idx="5">
                  <c:v>30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JAM KECELAKAAN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825920035861222E-3"/>
                  <c:y val="-1.85185185185185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F182A5D8-3249-4BC7-AD14-AC5DC316EA9B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900"/>
                      </a:pPr>
                      <a:t>[CATEGORY NAME]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FDB9B9F9-B7D9-486E-BDC1-887C97C5CE8A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900"/>
                      </a:pPr>
                      <a:t>[PERCENTAGE]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4433280322750996E-2"/>
                  <c:y val="-8.79629629629630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24294411475591"/>
                  <c:y val="-4.629629629629629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38D80A86-C0EF-4705-84E0-2CDD73323BC8}" type="CATEGORYNAME">
                      <a:rPr lang="en-US">
                        <a:solidFill>
                          <a:srgbClr val="00B050"/>
                        </a:solidFill>
                      </a:rPr>
                      <a:pPr>
                        <a:defRPr sz="900"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rgbClr val="00B050"/>
                        </a:solidFill>
                      </a:rPr>
                      <a:t>
</a:t>
                    </a:r>
                    <a:fld id="{511DDEE2-7F49-4307-8977-ED2A37419701}" type="PERCENTAGE">
                      <a:rPr lang="en-US" baseline="0">
                        <a:solidFill>
                          <a:srgbClr val="00B050"/>
                        </a:solidFill>
                      </a:rPr>
                      <a:pPr>
                        <a:defRPr sz="900"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>
                      <a:solidFill>
                        <a:srgbClr val="00B050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651840071722444E-3"/>
                  <c:y val="6.94444444444444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4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3299840968253"/>
                  <c:y val="6.94444444444444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spc="0" baseline="0">
                      <a:solidFill>
                        <a:schemeClr val="accent5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Waktu!$B$3:$B$7</c:f>
              <c:strCache>
                <c:ptCount val="5"/>
                <c:pt idx="0">
                  <c:v>05.00-08.59</c:v>
                </c:pt>
                <c:pt idx="1">
                  <c:v>09.00-11.59</c:v>
                </c:pt>
                <c:pt idx="2">
                  <c:v>12.00-14.59</c:v>
                </c:pt>
                <c:pt idx="3">
                  <c:v>15.00-19.59</c:v>
                </c:pt>
                <c:pt idx="4">
                  <c:v>20.00-04.59</c:v>
                </c:pt>
              </c:strCache>
            </c:strRef>
          </c:cat>
          <c:val>
            <c:numRef>
              <c:f>Waktu!$L$3:$L$7</c:f>
              <c:numCache>
                <c:formatCode>General</c:formatCode>
                <c:ptCount val="5"/>
                <c:pt idx="0">
                  <c:v>80</c:v>
                </c:pt>
                <c:pt idx="1">
                  <c:v>55</c:v>
                </c:pt>
                <c:pt idx="2">
                  <c:v>57</c:v>
                </c:pt>
                <c:pt idx="3">
                  <c:v>86</c:v>
                </c:pt>
                <c:pt idx="4">
                  <c:v>59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HARI KECELAKAAN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hari kecelakaan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cat>
            <c:strRef>
              <c:f>Waktu!$B$25:$B$31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Waktu!$M$25:$M$31</c:f>
              <c:numCache>
                <c:formatCode>0.00%</c:formatCode>
                <c:ptCount val="7"/>
                <c:pt idx="0">
                  <c:v>0.17507418397626112</c:v>
                </c:pt>
                <c:pt idx="1">
                  <c:v>0.13353115727002968</c:v>
                </c:pt>
                <c:pt idx="2">
                  <c:v>0.16023738872403562</c:v>
                </c:pt>
                <c:pt idx="3">
                  <c:v>0.1394658753709199</c:v>
                </c:pt>
                <c:pt idx="4">
                  <c:v>0.1513353115727003</c:v>
                </c:pt>
                <c:pt idx="5">
                  <c:v>0.1394658753709199</c:v>
                </c:pt>
                <c:pt idx="6">
                  <c:v>0.10089020771513353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495600"/>
        <c:axId val="311496160"/>
      </c:barChart>
      <c:catAx>
        <c:axId val="31149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496160"/>
        <c:crosses val="autoZero"/>
        <c:auto val="1"/>
        <c:lblAlgn val="ctr"/>
        <c:lblOffset val="100"/>
        <c:noMultiLvlLbl val="0"/>
      </c:catAx>
      <c:valAx>
        <c:axId val="31149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49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Waktu!$P$8:$V$8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Waktu!$P$9:$V$9</c:f>
              <c:numCache>
                <c:formatCode>General</c:formatCode>
                <c:ptCount val="7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Waktu!$P$8:$V$8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Waktu!$P$10:$V$10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Waktu!$P$8:$V$8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Waktu!$P$11:$V$11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Waktu!$P$8:$V$8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Waktu!$P$12:$V$12</c:f>
              <c:numCache>
                <c:formatCode>General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Waktu!$P$8:$V$8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Waktu!$P$13:$V$13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11500640"/>
        <c:axId val="311501200"/>
      </c:barChart>
      <c:catAx>
        <c:axId val="31150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1200"/>
        <c:crosses val="autoZero"/>
        <c:auto val="1"/>
        <c:lblAlgn val="ctr"/>
        <c:lblOffset val="100"/>
        <c:noMultiLvlLbl val="0"/>
      </c:catAx>
      <c:valAx>
        <c:axId val="311501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150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'Conclusion Waktu'!$M$3</c:f>
              <c:strCache>
                <c:ptCount val="1"/>
                <c:pt idx="0">
                  <c:v>05.00-08.59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'Conclusion Waktu'!$N$2:$T$2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'Conclusion Waktu'!$N$10:$T$10</c:f>
              <c:numCache>
                <c:formatCode>0.00%</c:formatCode>
                <c:ptCount val="7"/>
                <c:pt idx="0">
                  <c:v>3.5483870967741936E-2</c:v>
                </c:pt>
                <c:pt idx="1">
                  <c:v>3.5483870967741936E-2</c:v>
                </c:pt>
                <c:pt idx="2">
                  <c:v>4.5161290322580643E-2</c:v>
                </c:pt>
                <c:pt idx="3">
                  <c:v>3.2258064516129031E-2</c:v>
                </c:pt>
                <c:pt idx="4">
                  <c:v>2.903225806451613E-2</c:v>
                </c:pt>
                <c:pt idx="5">
                  <c:v>2.903225806451613E-2</c:v>
                </c:pt>
                <c:pt idx="6">
                  <c:v>1.935483870967742E-2</c:v>
                </c:pt>
              </c:numCache>
            </c:numRef>
          </c:val>
        </c:ser>
        <c:ser>
          <c:idx val="1"/>
          <c:order val="1"/>
          <c:tx>
            <c:strRef>
              <c:f>'Conclusion Waktu'!$M$4</c:f>
              <c:strCache>
                <c:ptCount val="1"/>
                <c:pt idx="0">
                  <c:v>09.00-11.59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'Conclusion Waktu'!$N$2:$T$2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'Conclusion Waktu'!$N$11:$T$11</c:f>
              <c:numCache>
                <c:formatCode>0.00%</c:formatCode>
                <c:ptCount val="7"/>
                <c:pt idx="0">
                  <c:v>3.2258064516129031E-2</c:v>
                </c:pt>
                <c:pt idx="1">
                  <c:v>2.2580645161290321E-2</c:v>
                </c:pt>
                <c:pt idx="2">
                  <c:v>2.903225806451613E-2</c:v>
                </c:pt>
                <c:pt idx="3">
                  <c:v>2.2580645161290321E-2</c:v>
                </c:pt>
                <c:pt idx="4">
                  <c:v>2.5806451612903226E-2</c:v>
                </c:pt>
                <c:pt idx="5">
                  <c:v>1.935483870967742E-2</c:v>
                </c:pt>
                <c:pt idx="6">
                  <c:v>1.6129032258064516E-2</c:v>
                </c:pt>
              </c:numCache>
            </c:numRef>
          </c:val>
        </c:ser>
        <c:ser>
          <c:idx val="2"/>
          <c:order val="2"/>
          <c:tx>
            <c:strRef>
              <c:f>'Conclusion Waktu'!$M$5</c:f>
              <c:strCache>
                <c:ptCount val="1"/>
                <c:pt idx="0">
                  <c:v>12.00-14.59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'Conclusion Waktu'!$N$2:$T$2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'Conclusion Waktu'!$N$12:$T$12</c:f>
              <c:numCache>
                <c:formatCode>0.00%</c:formatCode>
                <c:ptCount val="7"/>
                <c:pt idx="0">
                  <c:v>2.2580645161290321E-2</c:v>
                </c:pt>
                <c:pt idx="1">
                  <c:v>2.903225806451613E-2</c:v>
                </c:pt>
                <c:pt idx="2">
                  <c:v>3.2258064516129031E-2</c:v>
                </c:pt>
                <c:pt idx="3">
                  <c:v>2.903225806451613E-2</c:v>
                </c:pt>
                <c:pt idx="4">
                  <c:v>2.903225806451613E-2</c:v>
                </c:pt>
                <c:pt idx="5">
                  <c:v>2.2580645161290321E-2</c:v>
                </c:pt>
                <c:pt idx="6">
                  <c:v>1.2903225806451613E-2</c:v>
                </c:pt>
              </c:numCache>
            </c:numRef>
          </c:val>
        </c:ser>
        <c:ser>
          <c:idx val="3"/>
          <c:order val="3"/>
          <c:tx>
            <c:strRef>
              <c:f>'Conclusion Waktu'!$M$6</c:f>
              <c:strCache>
                <c:ptCount val="1"/>
                <c:pt idx="0">
                  <c:v>15.00-19.59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'Conclusion Waktu'!$N$2:$T$2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'Conclusion Waktu'!$N$13:$T$13</c:f>
              <c:numCache>
                <c:formatCode>0.00%</c:formatCode>
                <c:ptCount val="7"/>
                <c:pt idx="0">
                  <c:v>3.5483870967741936E-2</c:v>
                </c:pt>
                <c:pt idx="1">
                  <c:v>3.5483870967741936E-2</c:v>
                </c:pt>
                <c:pt idx="2">
                  <c:v>4.1935483870967745E-2</c:v>
                </c:pt>
                <c:pt idx="3">
                  <c:v>3.870967741935484E-2</c:v>
                </c:pt>
                <c:pt idx="4">
                  <c:v>2.903225806451613E-2</c:v>
                </c:pt>
                <c:pt idx="5">
                  <c:v>4.8387096774193547E-2</c:v>
                </c:pt>
                <c:pt idx="6">
                  <c:v>2.5806451612903226E-2</c:v>
                </c:pt>
              </c:numCache>
            </c:numRef>
          </c:val>
        </c:ser>
        <c:ser>
          <c:idx val="4"/>
          <c:order val="4"/>
          <c:tx>
            <c:strRef>
              <c:f>'Conclusion Waktu'!$M$7</c:f>
              <c:strCache>
                <c:ptCount val="1"/>
                <c:pt idx="0">
                  <c:v>20.00-04.59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'Conclusion Waktu'!$N$2:$T$2</c:f>
              <c:strCache>
                <c:ptCount val="7"/>
                <c:pt idx="0">
                  <c:v>Senin</c:v>
                </c:pt>
                <c:pt idx="1">
                  <c:v>Selasa</c:v>
                </c:pt>
                <c:pt idx="2">
                  <c:v>Rabu</c:v>
                </c:pt>
                <c:pt idx="3">
                  <c:v>Kamis</c:v>
                </c:pt>
                <c:pt idx="4">
                  <c:v>Jumat</c:v>
                </c:pt>
                <c:pt idx="5">
                  <c:v>Sabtu</c:v>
                </c:pt>
                <c:pt idx="6">
                  <c:v>Minggu</c:v>
                </c:pt>
              </c:strCache>
            </c:strRef>
          </c:cat>
          <c:val>
            <c:numRef>
              <c:f>'Conclusion Waktu'!$N$14:$T$14</c:f>
              <c:numCache>
                <c:formatCode>0.00%</c:formatCode>
                <c:ptCount val="7"/>
                <c:pt idx="0">
                  <c:v>4.1935483870967745E-2</c:v>
                </c:pt>
                <c:pt idx="1">
                  <c:v>9.6774193548387101E-3</c:v>
                </c:pt>
                <c:pt idx="2">
                  <c:v>2.2580645161290321E-2</c:v>
                </c:pt>
                <c:pt idx="3">
                  <c:v>2.5806451612903226E-2</c:v>
                </c:pt>
                <c:pt idx="4">
                  <c:v>2.2580645161290321E-2</c:v>
                </c:pt>
                <c:pt idx="5">
                  <c:v>2.5806451612903226E-2</c:v>
                </c:pt>
                <c:pt idx="6">
                  <c:v>2.5806451612903226E-2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1506240"/>
        <c:axId val="311506800"/>
        <c:axId val="0"/>
      </c:bar3DChart>
      <c:catAx>
        <c:axId val="3115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506800"/>
        <c:crosses val="autoZero"/>
        <c:auto val="1"/>
        <c:lblAlgn val="ctr"/>
        <c:lblOffset val="100"/>
        <c:noMultiLvlLbl val="0"/>
      </c:catAx>
      <c:valAx>
        <c:axId val="3115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150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Meninggal Dunia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Frekuensi!$D$34:$F$34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Frekuensi!$D$44:$F$44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456544"/>
        <c:axId val="292457104"/>
      </c:barChart>
      <c:catAx>
        <c:axId val="29245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57104"/>
        <c:crosses val="autoZero"/>
        <c:auto val="1"/>
        <c:lblAlgn val="ctr"/>
        <c:lblOffset val="100"/>
        <c:noMultiLvlLbl val="0"/>
      </c:catAx>
      <c:valAx>
        <c:axId val="29245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5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Meninggal Dunia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Frekuensi!$C$35:$C$43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Frekuensi!$D$23:$D$31</c:f>
              <c:numCache>
                <c:formatCode>General</c:formatCode>
                <c:ptCount val="9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459344"/>
        <c:axId val="292459904"/>
      </c:barChart>
      <c:catAx>
        <c:axId val="29245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59904"/>
        <c:crosses val="autoZero"/>
        <c:auto val="1"/>
        <c:lblAlgn val="ctr"/>
        <c:lblOffset val="100"/>
        <c:noMultiLvlLbl val="0"/>
      </c:catAx>
      <c:valAx>
        <c:axId val="29245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5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Luka Berat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Frekuensi!$J$34:$L$34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Frekuensi!$J$44:$L$44</c:f>
              <c:numCache>
                <c:formatCode>General</c:formatCode>
                <c:ptCount val="3"/>
                <c:pt idx="0">
                  <c:v>54</c:v>
                </c:pt>
                <c:pt idx="1">
                  <c:v>62</c:v>
                </c:pt>
                <c:pt idx="2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462144"/>
        <c:axId val="292462704"/>
      </c:barChart>
      <c:catAx>
        <c:axId val="292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2704"/>
        <c:crosses val="autoZero"/>
        <c:auto val="1"/>
        <c:lblAlgn val="ctr"/>
        <c:lblOffset val="100"/>
        <c:noMultiLvlLbl val="0"/>
      </c:catAx>
      <c:valAx>
        <c:axId val="29246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Luka Berat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Frekuensi!$I$35:$I$43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Frekuensi!$E$23:$E$31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3">
                  <c:v>5</c:v>
                </c:pt>
                <c:pt idx="4">
                  <c:v>20</c:v>
                </c:pt>
                <c:pt idx="5">
                  <c:v>32</c:v>
                </c:pt>
                <c:pt idx="6">
                  <c:v>6</c:v>
                </c:pt>
                <c:pt idx="7">
                  <c:v>14</c:v>
                </c:pt>
                <c:pt idx="8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464944"/>
        <c:axId val="292465504"/>
      </c:barChart>
      <c:catAx>
        <c:axId val="29246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5504"/>
        <c:crosses val="autoZero"/>
        <c:auto val="1"/>
        <c:lblAlgn val="ctr"/>
        <c:lblOffset val="100"/>
        <c:noMultiLvlLbl val="0"/>
      </c:catAx>
      <c:valAx>
        <c:axId val="2924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Luka Ringan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Frekuensi!$P$34:$R$34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Frekuensi!$P$44:$R$44</c:f>
              <c:numCache>
                <c:formatCode>General</c:formatCode>
                <c:ptCount val="3"/>
                <c:pt idx="0">
                  <c:v>93</c:v>
                </c:pt>
                <c:pt idx="1">
                  <c:v>104</c:v>
                </c:pt>
                <c:pt idx="2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467744"/>
        <c:axId val="292468304"/>
      </c:barChart>
      <c:catAx>
        <c:axId val="2924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8304"/>
        <c:crosses val="autoZero"/>
        <c:auto val="1"/>
        <c:lblAlgn val="ctr"/>
        <c:lblOffset val="100"/>
        <c:noMultiLvlLbl val="0"/>
      </c:catAx>
      <c:valAx>
        <c:axId val="29246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4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Luka Ringan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Frekuensi!$O$35:$O$43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Frekuensi!$F$23:$F$31</c:f>
              <c:numCache>
                <c:formatCode>General</c:formatCode>
                <c:ptCount val="9"/>
                <c:pt idx="0">
                  <c:v>42</c:v>
                </c:pt>
                <c:pt idx="1">
                  <c:v>62</c:v>
                </c:pt>
                <c:pt idx="2">
                  <c:v>26</c:v>
                </c:pt>
                <c:pt idx="3">
                  <c:v>17</c:v>
                </c:pt>
                <c:pt idx="4">
                  <c:v>32</c:v>
                </c:pt>
                <c:pt idx="5">
                  <c:v>56</c:v>
                </c:pt>
                <c:pt idx="6">
                  <c:v>27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504016"/>
        <c:axId val="292504576"/>
      </c:barChart>
      <c:catAx>
        <c:axId val="29250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04576"/>
        <c:crosses val="autoZero"/>
        <c:auto val="1"/>
        <c:lblAlgn val="ctr"/>
        <c:lblOffset val="100"/>
        <c:noMultiLvlLbl val="0"/>
      </c:catAx>
      <c:valAx>
        <c:axId val="2925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0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Frekuensi!$I$23</c:f>
              <c:strCache>
                <c:ptCount val="1"/>
                <c:pt idx="0">
                  <c:v>Meninggal Dunia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Frekuensi!$J$22:$L$22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Frekuensi!$J$23:$L$23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Frekuensi!$I$24</c:f>
              <c:strCache>
                <c:ptCount val="1"/>
                <c:pt idx="0">
                  <c:v>Luka Berat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numRef>
              <c:f>Frekuensi!$J$22:$L$22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Frekuensi!$J$24:$L$24</c:f>
              <c:numCache>
                <c:formatCode>General</c:formatCode>
                <c:ptCount val="3"/>
                <c:pt idx="0">
                  <c:v>54</c:v>
                </c:pt>
                <c:pt idx="1">
                  <c:v>62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Frekuensi!$I$25</c:f>
              <c:strCache>
                <c:ptCount val="1"/>
                <c:pt idx="0">
                  <c:v>Luka Ringan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cat>
            <c:numRef>
              <c:f>Frekuensi!$J$22:$L$22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Frekuensi!$J$25:$L$25</c:f>
              <c:numCache>
                <c:formatCode>General</c:formatCode>
                <c:ptCount val="3"/>
                <c:pt idx="0">
                  <c:v>93</c:v>
                </c:pt>
                <c:pt idx="1">
                  <c:v>104</c:v>
                </c:pt>
                <c:pt idx="2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2507936"/>
        <c:axId val="292508496"/>
        <c:axId val="0"/>
      </c:bar3DChart>
      <c:catAx>
        <c:axId val="2925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08496"/>
        <c:crosses val="autoZero"/>
        <c:auto val="1"/>
        <c:lblAlgn val="ctr"/>
        <c:lblOffset val="100"/>
        <c:noMultiLvlLbl val="0"/>
      </c:catAx>
      <c:valAx>
        <c:axId val="2925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0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Frekuensi!$I$23</c:f>
              <c:strCache>
                <c:ptCount val="1"/>
                <c:pt idx="0">
                  <c:v>Meninggal Dunia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Frekuensi!$C$23:$C$31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Frekuensi!$D$23:$D$31</c:f>
              <c:numCache>
                <c:formatCode>General</c:formatCode>
                <c:ptCount val="9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Frekuensi!$I$24</c:f>
              <c:strCache>
                <c:ptCount val="1"/>
                <c:pt idx="0">
                  <c:v>Luka Berat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Frekuensi!$C$23:$C$31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Frekuensi!$E$23:$E$31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3">
                  <c:v>5</c:v>
                </c:pt>
                <c:pt idx="4">
                  <c:v>20</c:v>
                </c:pt>
                <c:pt idx="5">
                  <c:v>32</c:v>
                </c:pt>
                <c:pt idx="6">
                  <c:v>6</c:v>
                </c:pt>
                <c:pt idx="7">
                  <c:v>14</c:v>
                </c:pt>
                <c:pt idx="8">
                  <c:v>12</c:v>
                </c:pt>
              </c:numCache>
            </c:numRef>
          </c:val>
        </c:ser>
        <c:ser>
          <c:idx val="2"/>
          <c:order val="2"/>
          <c:tx>
            <c:strRef>
              <c:f>Frekuensi!$I$25</c:f>
              <c:strCache>
                <c:ptCount val="1"/>
                <c:pt idx="0">
                  <c:v>Luka Ringan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Frekuensi!$C$23:$C$31</c:f>
              <c:strCache>
                <c:ptCount val="9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</c:strCache>
            </c:strRef>
          </c:cat>
          <c:val>
            <c:numRef>
              <c:f>Frekuensi!$F$23:$F$31</c:f>
              <c:numCache>
                <c:formatCode>General</c:formatCode>
                <c:ptCount val="9"/>
                <c:pt idx="0">
                  <c:v>42</c:v>
                </c:pt>
                <c:pt idx="1">
                  <c:v>62</c:v>
                </c:pt>
                <c:pt idx="2">
                  <c:v>26</c:v>
                </c:pt>
                <c:pt idx="3">
                  <c:v>17</c:v>
                </c:pt>
                <c:pt idx="4">
                  <c:v>32</c:v>
                </c:pt>
                <c:pt idx="5">
                  <c:v>56</c:v>
                </c:pt>
                <c:pt idx="6">
                  <c:v>27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512416"/>
        <c:axId val="292512976"/>
      </c:barChart>
      <c:catAx>
        <c:axId val="29251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Ruas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12976"/>
        <c:crosses val="autoZero"/>
        <c:auto val="1"/>
        <c:lblAlgn val="ctr"/>
        <c:lblOffset val="100"/>
        <c:noMultiLvlLbl val="0"/>
      </c:catAx>
      <c:valAx>
        <c:axId val="29251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Jumlah Korban (Jiwa)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10002004957713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25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371473</xdr:colOff>
      <xdr:row>1</xdr:row>
      <xdr:rowOff>19049</xdr:rowOff>
    </xdr:from>
    <xdr:to>
      <xdr:col>17</xdr:col>
      <xdr:colOff>142874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45</xdr:row>
      <xdr:rowOff>142875</xdr:rowOff>
    </xdr:from>
    <xdr:to>
      <xdr:col>7</xdr:col>
      <xdr:colOff>114300</xdr:colOff>
      <xdr:row>60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61</xdr:row>
      <xdr:rowOff>28575</xdr:rowOff>
    </xdr:from>
    <xdr:to>
      <xdr:col>8</xdr:col>
      <xdr:colOff>76200</xdr:colOff>
      <xdr:row>75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361950</xdr:colOff>
      <xdr:row>45</xdr:row>
      <xdr:rowOff>171450</xdr:rowOff>
    </xdr:from>
    <xdr:to>
      <xdr:col>13</xdr:col>
      <xdr:colOff>533400</xdr:colOff>
      <xdr:row>60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266700</xdr:colOff>
      <xdr:row>61</xdr:row>
      <xdr:rowOff>19050</xdr:rowOff>
    </xdr:from>
    <xdr:to>
      <xdr:col>15</xdr:col>
      <xdr:colOff>571500</xdr:colOff>
      <xdr:row>75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228600</xdr:colOff>
      <xdr:row>45</xdr:row>
      <xdr:rowOff>123824</xdr:rowOff>
    </xdr:from>
    <xdr:to>
      <xdr:col>20</xdr:col>
      <xdr:colOff>152400</xdr:colOff>
      <xdr:row>60</xdr:row>
      <xdr:rowOff>57149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171450</xdr:colOff>
      <xdr:row>60</xdr:row>
      <xdr:rowOff>161925</xdr:rowOff>
    </xdr:from>
    <xdr:to>
      <xdr:col>22</xdr:col>
      <xdr:colOff>361950</xdr:colOff>
      <xdr:row>75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428625</xdr:colOff>
      <xdr:row>78</xdr:row>
      <xdr:rowOff>133350</xdr:rowOff>
    </xdr:from>
    <xdr:to>
      <xdr:col>8</xdr:col>
      <xdr:colOff>76200</xdr:colOff>
      <xdr:row>93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28575</xdr:colOff>
      <xdr:row>78</xdr:row>
      <xdr:rowOff>152400</xdr:rowOff>
    </xdr:from>
    <xdr:to>
      <xdr:col>16</xdr:col>
      <xdr:colOff>333375</xdr:colOff>
      <xdr:row>93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0.89346</cdr:x>
      <cdr:y>0.47123</cdr:y>
    </cdr:from>
    <cdr:to>
      <cdr:x>0.98318</cdr:x>
      <cdr:y>0.73425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2951" y="1638301"/>
          <a:ext cx="457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0.81007</cdr:x>
      <cdr:y>0.50959</cdr:y>
    </cdr:from>
    <cdr:to>
      <cdr:x>0.98505</cdr:x>
      <cdr:y>0.83288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52977" y="1771651"/>
          <a:ext cx="1026687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Jumlah Kecelakaan</a:t>
          </a:r>
        </a:p>
        <a:p xmlns:a="http://schemas.openxmlformats.org/drawingml/2006/main">
          <a:r>
            <a:rPr lang="en-US" sz="1100" b="1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∑2010 = 105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2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∑2011 = 110</a:t>
          </a:r>
          <a:endParaRPr lang="en-US" sz="1100" b="1">
            <a:solidFill>
              <a:schemeClr val="accent2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∑2012 = 94</a:t>
          </a:r>
          <a:endParaRPr lang="en-US" sz="1100" b="1">
            <a:solidFill>
              <a:schemeClr val="accent3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</xdr:row>
      <xdr:rowOff>76200</xdr:rowOff>
    </xdr:from>
    <xdr:to>
      <xdr:col>13</xdr:col>
      <xdr:colOff>228600</xdr:colOff>
      <xdr:row>15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</xdr:row>
      <xdr:rowOff>57150</xdr:rowOff>
    </xdr:from>
    <xdr:to>
      <xdr:col>14</xdr:col>
      <xdr:colOff>504825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12</xdr:row>
      <xdr:rowOff>85725</xdr:rowOff>
    </xdr:from>
    <xdr:to>
      <xdr:col>8</xdr:col>
      <xdr:colOff>352426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452437</xdr:colOff>
      <xdr:row>7</xdr:row>
      <xdr:rowOff>90487</xdr:rowOff>
    </xdr:from>
    <xdr:to>
      <xdr:col>11</xdr:col>
      <xdr:colOff>114300</xdr:colOff>
      <xdr:row>21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32</xdr:row>
      <xdr:rowOff>95250</xdr:rowOff>
    </xdr:from>
    <xdr:to>
      <xdr:col>11</xdr:col>
      <xdr:colOff>28575</xdr:colOff>
      <xdr:row>46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742950</xdr:colOff>
      <xdr:row>16</xdr:row>
      <xdr:rowOff>47625</xdr:rowOff>
    </xdr:from>
    <xdr:to>
      <xdr:col>22</xdr:col>
      <xdr:colOff>142875</xdr:colOff>
      <xdr:row>30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714374</xdr:colOff>
      <xdr:row>17</xdr:row>
      <xdr:rowOff>69056</xdr:rowOff>
    </xdr:from>
    <xdr:to>
      <xdr:col>23</xdr:col>
      <xdr:colOff>71437</xdr:colOff>
      <xdr:row>37</xdr:row>
      <xdr:rowOff>154781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%20Inspiron/Dropbox/Laka%20Stuff/File/Penyebab%20oert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ye"/>
      <sheetName val="Tipe"/>
    </sheetNames>
    <sheetDataSet>
      <sheetData sheetId="0" refreshError="1"/>
      <sheetData sheetId="1">
        <row r="2">
          <cell r="D2" t="str">
            <v>DD</v>
          </cell>
        </row>
        <row r="27">
          <cell r="D27">
            <v>77</v>
          </cell>
          <cell r="E27">
            <v>124</v>
          </cell>
          <cell r="F27">
            <v>62</v>
          </cell>
          <cell r="G27">
            <v>17</v>
          </cell>
          <cell r="H27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4"/>
  <sheetViews>
    <sheetView tabSelected="1" workbookViewId="0">
      <selection activeCell="R15" sqref="R15"/>
    </sheetView>
  </sheetViews>
  <sheetFormatPr defaultRowHeight="15" x14ac:dyDescent="0.25"/>
  <cols>
    <col min="1" max="1" width="9.140625" style="7"/>
    <col min="2" max="2" width="5.85546875" style="7" customWidth="1"/>
    <col min="3" max="16384" width="9.140625" style="7"/>
  </cols>
  <sheetData>
    <row r="2" spans="2:7" ht="28.5" x14ac:dyDescent="0.25">
      <c r="B2" s="3" t="s">
        <v>0</v>
      </c>
      <c r="C2" s="3" t="s">
        <v>1</v>
      </c>
      <c r="D2" s="1">
        <v>2010</v>
      </c>
      <c r="E2" s="1">
        <v>2011</v>
      </c>
      <c r="F2" s="1">
        <v>2012</v>
      </c>
      <c r="G2" s="1" t="s">
        <v>2</v>
      </c>
    </row>
    <row r="3" spans="2:7" x14ac:dyDescent="0.25">
      <c r="B3" s="4">
        <v>1</v>
      </c>
      <c r="C3" s="5" t="s">
        <v>8</v>
      </c>
      <c r="D3" s="2">
        <v>11</v>
      </c>
      <c r="E3" s="2">
        <v>22</v>
      </c>
      <c r="F3" s="2">
        <v>17</v>
      </c>
      <c r="G3" s="2">
        <f>SUM(D3:F3)</f>
        <v>50</v>
      </c>
    </row>
    <row r="4" spans="2:7" x14ac:dyDescent="0.25">
      <c r="B4" s="4">
        <v>2</v>
      </c>
      <c r="C4" s="5" t="s">
        <v>9</v>
      </c>
      <c r="D4" s="2">
        <v>20</v>
      </c>
      <c r="E4" s="2">
        <v>21</v>
      </c>
      <c r="F4" s="2">
        <v>11</v>
      </c>
      <c r="G4" s="2">
        <f t="shared" ref="G4:G11" si="0">SUM(D4:F4)</f>
        <v>52</v>
      </c>
    </row>
    <row r="5" spans="2:7" x14ac:dyDescent="0.25">
      <c r="B5" s="4">
        <v>3</v>
      </c>
      <c r="C5" s="5" t="s">
        <v>10</v>
      </c>
      <c r="D5" s="2">
        <v>10</v>
      </c>
      <c r="E5" s="2">
        <v>14</v>
      </c>
      <c r="F5" s="2">
        <v>13</v>
      </c>
      <c r="G5" s="2">
        <f t="shared" si="0"/>
        <v>37</v>
      </c>
    </row>
    <row r="6" spans="2:7" x14ac:dyDescent="0.25">
      <c r="B6" s="4">
        <v>4</v>
      </c>
      <c r="C6" s="5" t="s">
        <v>11</v>
      </c>
      <c r="D6" s="2">
        <v>5</v>
      </c>
      <c r="E6" s="2">
        <v>4</v>
      </c>
      <c r="F6" s="2">
        <v>6</v>
      </c>
      <c r="G6" s="2">
        <f t="shared" si="0"/>
        <v>15</v>
      </c>
    </row>
    <row r="7" spans="2:7" x14ac:dyDescent="0.25">
      <c r="B7" s="4">
        <v>5</v>
      </c>
      <c r="C7" s="5" t="s">
        <v>12</v>
      </c>
      <c r="D7" s="2">
        <v>16</v>
      </c>
      <c r="E7" s="2">
        <v>16</v>
      </c>
      <c r="F7" s="2">
        <v>10</v>
      </c>
      <c r="G7" s="2">
        <f t="shared" si="0"/>
        <v>42</v>
      </c>
    </row>
    <row r="8" spans="2:7" x14ac:dyDescent="0.25">
      <c r="B8" s="4">
        <v>6</v>
      </c>
      <c r="C8" s="5" t="s">
        <v>13</v>
      </c>
      <c r="D8" s="2">
        <v>17</v>
      </c>
      <c r="E8" s="2">
        <v>15</v>
      </c>
      <c r="F8" s="2">
        <v>16</v>
      </c>
      <c r="G8" s="2">
        <f t="shared" si="0"/>
        <v>48</v>
      </c>
    </row>
    <row r="9" spans="2:7" x14ac:dyDescent="0.25">
      <c r="B9" s="4">
        <v>7</v>
      </c>
      <c r="C9" s="5" t="s">
        <v>14</v>
      </c>
      <c r="D9" s="2">
        <v>12</v>
      </c>
      <c r="E9" s="2">
        <v>4</v>
      </c>
      <c r="F9" s="2">
        <v>8</v>
      </c>
      <c r="G9" s="2">
        <f t="shared" si="0"/>
        <v>24</v>
      </c>
    </row>
    <row r="10" spans="2:7" x14ac:dyDescent="0.25">
      <c r="B10" s="4">
        <v>8</v>
      </c>
      <c r="C10" s="5" t="s">
        <v>15</v>
      </c>
      <c r="D10" s="2">
        <v>8</v>
      </c>
      <c r="E10" s="2">
        <v>9</v>
      </c>
      <c r="F10" s="2">
        <v>7</v>
      </c>
      <c r="G10" s="2">
        <f t="shared" si="0"/>
        <v>24</v>
      </c>
    </row>
    <row r="11" spans="2:7" x14ac:dyDescent="0.25">
      <c r="B11" s="4">
        <v>9</v>
      </c>
      <c r="C11" s="5" t="s">
        <v>16</v>
      </c>
      <c r="D11" s="2">
        <v>6</v>
      </c>
      <c r="E11" s="2">
        <v>5</v>
      </c>
      <c r="F11" s="2">
        <v>6</v>
      </c>
      <c r="G11" s="2">
        <f t="shared" si="0"/>
        <v>17</v>
      </c>
    </row>
    <row r="12" spans="2:7" x14ac:dyDescent="0.25">
      <c r="B12" s="2"/>
      <c r="C12" s="2"/>
      <c r="D12" s="2">
        <f>SUM(D3:D11)</f>
        <v>105</v>
      </c>
      <c r="E12" s="2">
        <f>SUM(E3:E11)</f>
        <v>110</v>
      </c>
      <c r="F12" s="2">
        <f t="shared" ref="F12:G12" si="1">SUM(F3:F11)</f>
        <v>94</v>
      </c>
      <c r="G12" s="2">
        <f t="shared" si="1"/>
        <v>309</v>
      </c>
    </row>
    <row r="22" spans="2:16" ht="42.75" x14ac:dyDescent="0.25">
      <c r="B22" s="3" t="s">
        <v>0</v>
      </c>
      <c r="C22" s="3" t="s">
        <v>3</v>
      </c>
      <c r="D22" s="1" t="s">
        <v>4</v>
      </c>
      <c r="E22" s="1" t="s">
        <v>5</v>
      </c>
      <c r="F22" s="1" t="s">
        <v>6</v>
      </c>
      <c r="G22" s="1" t="s">
        <v>7</v>
      </c>
      <c r="J22" s="7">
        <v>2010</v>
      </c>
      <c r="K22" s="7">
        <v>2011</v>
      </c>
      <c r="L22" s="7">
        <v>2012</v>
      </c>
    </row>
    <row r="23" spans="2:16" ht="30" x14ac:dyDescent="0.25">
      <c r="B23" s="4">
        <v>1</v>
      </c>
      <c r="C23" s="5" t="s">
        <v>8</v>
      </c>
      <c r="D23" s="2">
        <v>7</v>
      </c>
      <c r="E23" s="2">
        <v>21</v>
      </c>
      <c r="F23" s="4">
        <v>42</v>
      </c>
      <c r="G23" s="2">
        <v>0</v>
      </c>
      <c r="I23" s="7" t="s">
        <v>48</v>
      </c>
      <c r="J23" s="7">
        <v>12</v>
      </c>
      <c r="K23" s="7">
        <v>10</v>
      </c>
      <c r="L23" s="7">
        <v>11</v>
      </c>
      <c r="N23" s="7">
        <v>12</v>
      </c>
      <c r="O23" s="7">
        <v>10</v>
      </c>
      <c r="P23" s="7">
        <v>11</v>
      </c>
    </row>
    <row r="24" spans="2:16" ht="30" x14ac:dyDescent="0.25">
      <c r="B24" s="4">
        <v>2</v>
      </c>
      <c r="C24" s="5" t="s">
        <v>9</v>
      </c>
      <c r="D24" s="2">
        <v>6</v>
      </c>
      <c r="E24" s="2">
        <v>16</v>
      </c>
      <c r="F24" s="4">
        <v>62</v>
      </c>
      <c r="G24" s="2">
        <v>2</v>
      </c>
      <c r="I24" s="7" t="s">
        <v>49</v>
      </c>
      <c r="J24" s="7">
        <v>54</v>
      </c>
      <c r="K24" s="7">
        <v>62</v>
      </c>
      <c r="L24" s="7">
        <v>31</v>
      </c>
      <c r="N24" s="7">
        <v>54</v>
      </c>
      <c r="O24" s="7">
        <v>62</v>
      </c>
      <c r="P24" s="7">
        <v>31</v>
      </c>
    </row>
    <row r="25" spans="2:16" ht="30" x14ac:dyDescent="0.25">
      <c r="B25" s="4">
        <v>3</v>
      </c>
      <c r="C25" s="5" t="s">
        <v>10</v>
      </c>
      <c r="D25" s="2">
        <v>2</v>
      </c>
      <c r="E25" s="2">
        <v>21</v>
      </c>
      <c r="F25" s="2">
        <v>26</v>
      </c>
      <c r="G25" s="2">
        <v>2</v>
      </c>
      <c r="I25" s="7" t="s">
        <v>50</v>
      </c>
      <c r="J25" s="7">
        <v>93</v>
      </c>
      <c r="K25" s="7">
        <v>104</v>
      </c>
      <c r="L25" s="7">
        <v>108</v>
      </c>
      <c r="N25" s="7">
        <v>93</v>
      </c>
      <c r="O25" s="7">
        <v>104</v>
      </c>
      <c r="P25" s="7">
        <v>108</v>
      </c>
    </row>
    <row r="26" spans="2:16" x14ac:dyDescent="0.25">
      <c r="B26" s="4">
        <v>4</v>
      </c>
      <c r="C26" s="5" t="s">
        <v>11</v>
      </c>
      <c r="D26" s="2">
        <v>3</v>
      </c>
      <c r="E26" s="4">
        <v>5</v>
      </c>
      <c r="F26" s="2">
        <v>17</v>
      </c>
      <c r="G26" s="2">
        <v>0</v>
      </c>
    </row>
    <row r="27" spans="2:16" x14ac:dyDescent="0.25">
      <c r="B27" s="4">
        <v>5</v>
      </c>
      <c r="C27" s="5" t="s">
        <v>12</v>
      </c>
      <c r="D27" s="2">
        <v>3</v>
      </c>
      <c r="E27" s="2">
        <v>20</v>
      </c>
      <c r="F27" s="2">
        <v>32</v>
      </c>
      <c r="G27" s="2">
        <v>3</v>
      </c>
    </row>
    <row r="28" spans="2:16" x14ac:dyDescent="0.25">
      <c r="B28" s="4">
        <v>6</v>
      </c>
      <c r="C28" s="5" t="s">
        <v>13</v>
      </c>
      <c r="D28" s="2">
        <v>3</v>
      </c>
      <c r="E28" s="4">
        <v>32</v>
      </c>
      <c r="F28" s="4">
        <v>56</v>
      </c>
      <c r="G28" s="2">
        <v>5</v>
      </c>
    </row>
    <row r="29" spans="2:16" x14ac:dyDescent="0.25">
      <c r="B29" s="4">
        <v>7</v>
      </c>
      <c r="C29" s="5" t="s">
        <v>14</v>
      </c>
      <c r="D29" s="2">
        <v>3</v>
      </c>
      <c r="E29" s="2">
        <v>6</v>
      </c>
      <c r="F29" s="4">
        <v>27</v>
      </c>
      <c r="G29" s="2">
        <v>2</v>
      </c>
    </row>
    <row r="30" spans="2:16" x14ac:dyDescent="0.25">
      <c r="B30" s="4">
        <v>8</v>
      </c>
      <c r="C30" s="5" t="s">
        <v>15</v>
      </c>
      <c r="D30" s="2">
        <v>2</v>
      </c>
      <c r="E30" s="2">
        <v>14</v>
      </c>
      <c r="F30" s="2">
        <v>21</v>
      </c>
      <c r="G30" s="2">
        <v>1</v>
      </c>
    </row>
    <row r="31" spans="2:16" x14ac:dyDescent="0.25">
      <c r="B31" s="4">
        <v>9</v>
      </c>
      <c r="C31" s="5" t="s">
        <v>16</v>
      </c>
      <c r="D31" s="2">
        <v>4</v>
      </c>
      <c r="E31" s="2">
        <v>12</v>
      </c>
      <c r="F31" s="2">
        <v>22</v>
      </c>
      <c r="G31" s="2">
        <v>0</v>
      </c>
    </row>
    <row r="32" spans="2:16" x14ac:dyDescent="0.25">
      <c r="D32" s="7">
        <f>SUM(D23:D31)</f>
        <v>33</v>
      </c>
      <c r="E32" s="7">
        <f>SUM(E23:E31)</f>
        <v>147</v>
      </c>
      <c r="F32" s="7">
        <f>SUM(F23:F31)</f>
        <v>305</v>
      </c>
    </row>
    <row r="33" spans="2:19" x14ac:dyDescent="0.25">
      <c r="B33" s="8" t="s">
        <v>4</v>
      </c>
      <c r="C33" s="8"/>
      <c r="D33" s="8"/>
      <c r="E33" s="8"/>
      <c r="F33" s="8"/>
      <c r="G33" s="8"/>
      <c r="H33" s="8" t="s">
        <v>5</v>
      </c>
      <c r="I33" s="8"/>
      <c r="J33" s="8"/>
      <c r="K33" s="8"/>
      <c r="L33" s="8"/>
      <c r="M33" s="8"/>
      <c r="N33" s="8" t="s">
        <v>6</v>
      </c>
      <c r="O33" s="8"/>
      <c r="P33" s="8"/>
    </row>
    <row r="34" spans="2:19" ht="42.75" x14ac:dyDescent="0.25">
      <c r="B34" s="3" t="s">
        <v>0</v>
      </c>
      <c r="C34" s="3" t="s">
        <v>3</v>
      </c>
      <c r="D34" s="9">
        <v>2010</v>
      </c>
      <c r="E34" s="9">
        <v>2011</v>
      </c>
      <c r="F34" s="1">
        <v>2012</v>
      </c>
      <c r="H34" s="3" t="s">
        <v>0</v>
      </c>
      <c r="I34" s="3" t="s">
        <v>3</v>
      </c>
      <c r="J34" s="9">
        <v>2010</v>
      </c>
      <c r="K34" s="9">
        <v>2011</v>
      </c>
      <c r="L34" s="1">
        <v>2012</v>
      </c>
      <c r="N34" s="3" t="s">
        <v>0</v>
      </c>
      <c r="O34" s="3" t="s">
        <v>3</v>
      </c>
      <c r="P34" s="9">
        <v>2010</v>
      </c>
      <c r="Q34" s="9">
        <v>2011</v>
      </c>
      <c r="R34" s="1">
        <v>2012</v>
      </c>
    </row>
    <row r="35" spans="2:19" x14ac:dyDescent="0.25">
      <c r="B35" s="4">
        <v>1</v>
      </c>
      <c r="C35" s="5" t="s">
        <v>8</v>
      </c>
      <c r="D35" s="2">
        <v>1</v>
      </c>
      <c r="E35" s="2">
        <v>1</v>
      </c>
      <c r="F35" s="2">
        <v>5</v>
      </c>
      <c r="G35" s="7">
        <f>SUM(D35:F35)</f>
        <v>7</v>
      </c>
      <c r="H35" s="4">
        <v>1</v>
      </c>
      <c r="I35" s="5" t="s">
        <v>8</v>
      </c>
      <c r="J35" s="2">
        <v>7</v>
      </c>
      <c r="K35" s="2">
        <v>10</v>
      </c>
      <c r="L35" s="2">
        <v>5</v>
      </c>
      <c r="M35" s="7">
        <f>SUM(J35:L35)</f>
        <v>22</v>
      </c>
      <c r="N35" s="4">
        <v>1</v>
      </c>
      <c r="O35" s="5" t="s">
        <v>8</v>
      </c>
      <c r="P35" s="2">
        <v>8</v>
      </c>
      <c r="Q35" s="2">
        <v>16</v>
      </c>
      <c r="R35" s="2">
        <v>18</v>
      </c>
      <c r="S35" s="7">
        <f>SUM(P35:R35)</f>
        <v>42</v>
      </c>
    </row>
    <row r="36" spans="2:19" x14ac:dyDescent="0.25">
      <c r="B36" s="4">
        <v>2</v>
      </c>
      <c r="C36" s="5" t="s">
        <v>9</v>
      </c>
      <c r="D36" s="2">
        <v>3</v>
      </c>
      <c r="E36" s="2">
        <v>1</v>
      </c>
      <c r="F36" s="2">
        <v>0</v>
      </c>
      <c r="G36" s="7">
        <f t="shared" ref="G36:G43" si="2">SUM(D36:F36)</f>
        <v>4</v>
      </c>
      <c r="H36" s="4">
        <v>2</v>
      </c>
      <c r="I36" s="5" t="s">
        <v>9</v>
      </c>
      <c r="J36" s="2">
        <v>5</v>
      </c>
      <c r="K36" s="2">
        <v>7</v>
      </c>
      <c r="L36" s="2">
        <v>3</v>
      </c>
      <c r="M36" s="7">
        <f t="shared" ref="M36:M43" si="3">SUM(J36:L36)</f>
        <v>15</v>
      </c>
      <c r="N36" s="4">
        <v>2</v>
      </c>
      <c r="O36" s="5" t="s">
        <v>9</v>
      </c>
      <c r="P36" s="2">
        <v>16</v>
      </c>
      <c r="Q36" s="2">
        <v>21</v>
      </c>
      <c r="R36" s="2">
        <v>15</v>
      </c>
      <c r="S36" s="7">
        <f t="shared" ref="S36:S43" si="4">SUM(P36:R36)</f>
        <v>52</v>
      </c>
    </row>
    <row r="37" spans="2:19" x14ac:dyDescent="0.25">
      <c r="B37" s="4">
        <v>3</v>
      </c>
      <c r="C37" s="5" t="s">
        <v>10</v>
      </c>
      <c r="D37" s="2">
        <v>1</v>
      </c>
      <c r="E37" s="2">
        <v>2</v>
      </c>
      <c r="F37" s="2">
        <v>0</v>
      </c>
      <c r="G37" s="7">
        <f t="shared" si="2"/>
        <v>3</v>
      </c>
      <c r="H37" s="4">
        <v>3</v>
      </c>
      <c r="I37" s="5" t="s">
        <v>10</v>
      </c>
      <c r="J37" s="2">
        <v>4</v>
      </c>
      <c r="K37" s="2">
        <v>9</v>
      </c>
      <c r="L37" s="2">
        <v>2</v>
      </c>
      <c r="M37" s="7">
        <f t="shared" si="3"/>
        <v>15</v>
      </c>
      <c r="N37" s="4">
        <v>3</v>
      </c>
      <c r="O37" s="5" t="s">
        <v>10</v>
      </c>
      <c r="P37" s="2">
        <v>14</v>
      </c>
      <c r="Q37" s="2">
        <v>12</v>
      </c>
      <c r="R37" s="2">
        <v>6</v>
      </c>
      <c r="S37" s="7">
        <f t="shared" si="4"/>
        <v>32</v>
      </c>
    </row>
    <row r="38" spans="2:19" x14ac:dyDescent="0.25">
      <c r="B38" s="4">
        <v>4</v>
      </c>
      <c r="C38" s="5" t="s">
        <v>11</v>
      </c>
      <c r="D38" s="2">
        <v>0</v>
      </c>
      <c r="E38" s="2">
        <v>3</v>
      </c>
      <c r="F38" s="2">
        <v>1</v>
      </c>
      <c r="G38" s="7">
        <f t="shared" si="2"/>
        <v>4</v>
      </c>
      <c r="H38" s="4">
        <v>4</v>
      </c>
      <c r="I38" s="5" t="s">
        <v>11</v>
      </c>
      <c r="J38" s="2">
        <v>5</v>
      </c>
      <c r="K38" s="2">
        <v>3</v>
      </c>
      <c r="L38" s="2">
        <v>0</v>
      </c>
      <c r="M38" s="7">
        <f t="shared" si="3"/>
        <v>8</v>
      </c>
      <c r="N38" s="4">
        <v>4</v>
      </c>
      <c r="O38" s="5" t="s">
        <v>11</v>
      </c>
      <c r="P38" s="2">
        <v>7</v>
      </c>
      <c r="Q38" s="2">
        <v>3</v>
      </c>
      <c r="R38" s="2">
        <v>9</v>
      </c>
      <c r="S38" s="7">
        <f t="shared" si="4"/>
        <v>19</v>
      </c>
    </row>
    <row r="39" spans="2:19" x14ac:dyDescent="0.25">
      <c r="B39" s="4">
        <v>5</v>
      </c>
      <c r="C39" s="5" t="s">
        <v>12</v>
      </c>
      <c r="D39" s="2">
        <v>0</v>
      </c>
      <c r="E39" s="2">
        <v>1</v>
      </c>
      <c r="F39" s="2">
        <v>2</v>
      </c>
      <c r="G39" s="7">
        <f t="shared" si="2"/>
        <v>3</v>
      </c>
      <c r="H39" s="4">
        <v>5</v>
      </c>
      <c r="I39" s="5" t="s">
        <v>12</v>
      </c>
      <c r="J39" s="2">
        <v>7</v>
      </c>
      <c r="K39" s="2">
        <v>5</v>
      </c>
      <c r="L39" s="2">
        <v>5</v>
      </c>
      <c r="M39" s="7">
        <f t="shared" si="3"/>
        <v>17</v>
      </c>
      <c r="N39" s="4">
        <v>5</v>
      </c>
      <c r="O39" s="5" t="s">
        <v>12</v>
      </c>
      <c r="P39" s="2">
        <v>4</v>
      </c>
      <c r="Q39" s="2">
        <v>12</v>
      </c>
      <c r="R39" s="2">
        <v>10</v>
      </c>
      <c r="S39" s="7">
        <f t="shared" si="4"/>
        <v>26</v>
      </c>
    </row>
    <row r="40" spans="2:19" x14ac:dyDescent="0.25">
      <c r="B40" s="4">
        <v>6</v>
      </c>
      <c r="C40" s="5" t="s">
        <v>13</v>
      </c>
      <c r="D40" s="2">
        <v>0</v>
      </c>
      <c r="E40" s="2">
        <v>0</v>
      </c>
      <c r="F40" s="2">
        <v>2</v>
      </c>
      <c r="G40" s="7">
        <f t="shared" si="2"/>
        <v>2</v>
      </c>
      <c r="H40" s="4">
        <v>6</v>
      </c>
      <c r="I40" s="5" t="s">
        <v>13</v>
      </c>
      <c r="J40" s="2">
        <v>11</v>
      </c>
      <c r="K40" s="2">
        <v>12</v>
      </c>
      <c r="L40" s="2">
        <v>8</v>
      </c>
      <c r="M40" s="7">
        <f t="shared" si="3"/>
        <v>31</v>
      </c>
      <c r="N40" s="4">
        <v>6</v>
      </c>
      <c r="O40" s="5" t="s">
        <v>13</v>
      </c>
      <c r="P40" s="2">
        <v>23</v>
      </c>
      <c r="Q40" s="2">
        <v>18</v>
      </c>
      <c r="R40" s="2">
        <v>20</v>
      </c>
      <c r="S40" s="7">
        <f t="shared" si="4"/>
        <v>61</v>
      </c>
    </row>
    <row r="41" spans="2:19" x14ac:dyDescent="0.25">
      <c r="B41" s="4">
        <v>7</v>
      </c>
      <c r="C41" s="5" t="s">
        <v>14</v>
      </c>
      <c r="D41" s="2">
        <v>3</v>
      </c>
      <c r="E41" s="2">
        <v>1</v>
      </c>
      <c r="F41" s="2">
        <v>1</v>
      </c>
      <c r="G41" s="7">
        <f t="shared" si="2"/>
        <v>5</v>
      </c>
      <c r="H41" s="4">
        <v>7</v>
      </c>
      <c r="I41" s="5" t="s">
        <v>14</v>
      </c>
      <c r="J41" s="2">
        <v>6</v>
      </c>
      <c r="K41" s="2">
        <v>2</v>
      </c>
      <c r="L41" s="2">
        <v>2</v>
      </c>
      <c r="M41" s="7">
        <f t="shared" si="3"/>
        <v>10</v>
      </c>
      <c r="N41" s="4">
        <v>7</v>
      </c>
      <c r="O41" s="5" t="s">
        <v>14</v>
      </c>
      <c r="P41" s="2">
        <v>6</v>
      </c>
      <c r="Q41" s="2">
        <v>12</v>
      </c>
      <c r="R41" s="2">
        <v>10</v>
      </c>
      <c r="S41" s="7">
        <f t="shared" si="4"/>
        <v>28</v>
      </c>
    </row>
    <row r="42" spans="2:19" x14ac:dyDescent="0.25">
      <c r="B42" s="4">
        <v>8</v>
      </c>
      <c r="C42" s="5" t="s">
        <v>15</v>
      </c>
      <c r="D42" s="2">
        <v>1</v>
      </c>
      <c r="E42" s="2">
        <v>0</v>
      </c>
      <c r="F42" s="2">
        <v>0</v>
      </c>
      <c r="G42" s="7">
        <f t="shared" si="2"/>
        <v>1</v>
      </c>
      <c r="H42" s="4">
        <v>8</v>
      </c>
      <c r="I42" s="5" t="s">
        <v>15</v>
      </c>
      <c r="J42" s="2">
        <v>4</v>
      </c>
      <c r="K42" s="2">
        <v>7</v>
      </c>
      <c r="L42" s="2">
        <v>2</v>
      </c>
      <c r="M42" s="7">
        <f t="shared" si="3"/>
        <v>13</v>
      </c>
      <c r="N42" s="4">
        <v>8</v>
      </c>
      <c r="O42" s="5" t="s">
        <v>15</v>
      </c>
      <c r="P42" s="2">
        <v>5</v>
      </c>
      <c r="Q42" s="2">
        <v>7</v>
      </c>
      <c r="R42" s="2">
        <v>10</v>
      </c>
      <c r="S42" s="7">
        <f t="shared" si="4"/>
        <v>22</v>
      </c>
    </row>
    <row r="43" spans="2:19" x14ac:dyDescent="0.25">
      <c r="B43" s="4">
        <v>9</v>
      </c>
      <c r="C43" s="5" t="s">
        <v>16</v>
      </c>
      <c r="D43" s="2">
        <v>3</v>
      </c>
      <c r="E43" s="2">
        <v>1</v>
      </c>
      <c r="F43" s="2">
        <v>0</v>
      </c>
      <c r="G43" s="7">
        <f t="shared" si="2"/>
        <v>4</v>
      </c>
      <c r="H43" s="4">
        <v>9</v>
      </c>
      <c r="I43" s="5" t="s">
        <v>16</v>
      </c>
      <c r="J43" s="2">
        <v>5</v>
      </c>
      <c r="K43" s="2">
        <v>7</v>
      </c>
      <c r="L43" s="2">
        <v>4</v>
      </c>
      <c r="M43" s="7">
        <f t="shared" si="3"/>
        <v>16</v>
      </c>
      <c r="N43" s="4">
        <v>9</v>
      </c>
      <c r="O43" s="5" t="s">
        <v>16</v>
      </c>
      <c r="P43" s="2">
        <v>10</v>
      </c>
      <c r="Q43" s="2">
        <v>3</v>
      </c>
      <c r="R43" s="2">
        <v>10</v>
      </c>
      <c r="S43" s="7">
        <f t="shared" si="4"/>
        <v>23</v>
      </c>
    </row>
    <row r="44" spans="2:19" x14ac:dyDescent="0.25">
      <c r="D44" s="7">
        <f>SUM(D35:D43)</f>
        <v>12</v>
      </c>
      <c r="E44" s="7">
        <f t="shared" ref="E44:F44" si="5">SUM(E35:E43)</f>
        <v>10</v>
      </c>
      <c r="F44" s="7">
        <f t="shared" si="5"/>
        <v>11</v>
      </c>
      <c r="G44" s="7">
        <f>SUM(G35:G43)</f>
        <v>33</v>
      </c>
      <c r="J44" s="7">
        <f>SUM(J35:J43)</f>
        <v>54</v>
      </c>
      <c r="K44" s="7">
        <f t="shared" ref="K44:L44" si="6">SUM(K35:K43)</f>
        <v>62</v>
      </c>
      <c r="L44" s="7">
        <f t="shared" si="6"/>
        <v>31</v>
      </c>
      <c r="M44" s="7">
        <f>SUM(M35:M43)</f>
        <v>147</v>
      </c>
      <c r="P44" s="7">
        <f>SUM(P35:P43)</f>
        <v>93</v>
      </c>
      <c r="Q44" s="7">
        <f t="shared" ref="Q44:R44" si="7">SUM(Q35:Q43)</f>
        <v>104</v>
      </c>
      <c r="R44" s="7">
        <f t="shared" si="7"/>
        <v>108</v>
      </c>
      <c r="S44" s="7">
        <f>SUM(P44:R44)</f>
        <v>305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workbookViewId="0">
      <selection activeCell="E2" sqref="E2"/>
    </sheetView>
  </sheetViews>
  <sheetFormatPr defaultRowHeight="15" x14ac:dyDescent="0.25"/>
  <sheetData>
    <row r="2" spans="2:6" x14ac:dyDescent="0.25">
      <c r="B2" s="10" t="s">
        <v>17</v>
      </c>
      <c r="C2" s="6"/>
      <c r="D2" s="6"/>
      <c r="E2" s="6">
        <v>216</v>
      </c>
      <c r="F2" s="11">
        <f>E2/$E$9</f>
        <v>0.76056338028169013</v>
      </c>
    </row>
    <row r="3" spans="2:6" x14ac:dyDescent="0.25">
      <c r="B3" s="10" t="s">
        <v>18</v>
      </c>
      <c r="C3" s="6"/>
      <c r="D3" s="6"/>
      <c r="E3" s="6">
        <v>33</v>
      </c>
      <c r="F3" s="11">
        <f t="shared" ref="F3:F8" si="0">E3/$E$9</f>
        <v>0.11619718309859155</v>
      </c>
    </row>
    <row r="4" spans="2:6" x14ac:dyDescent="0.25">
      <c r="B4" s="10" t="s">
        <v>19</v>
      </c>
      <c r="C4" s="6"/>
      <c r="D4" s="6"/>
      <c r="E4" s="6">
        <v>21</v>
      </c>
      <c r="F4" s="11">
        <f t="shared" si="0"/>
        <v>7.3943661971830985E-2</v>
      </c>
    </row>
    <row r="5" spans="2:6" x14ac:dyDescent="0.25">
      <c r="B5" s="10" t="s">
        <v>20</v>
      </c>
      <c r="C5" s="6"/>
      <c r="D5" s="6"/>
      <c r="E5" s="6">
        <v>7</v>
      </c>
      <c r="F5" s="11">
        <f t="shared" si="0"/>
        <v>2.464788732394366E-2</v>
      </c>
    </row>
    <row r="6" spans="2:6" x14ac:dyDescent="0.25">
      <c r="B6" s="10" t="s">
        <v>21</v>
      </c>
      <c r="C6" s="6"/>
      <c r="D6" s="6"/>
      <c r="E6" s="6">
        <v>4</v>
      </c>
      <c r="F6" s="11">
        <f t="shared" si="0"/>
        <v>1.4084507042253521E-2</v>
      </c>
    </row>
    <row r="7" spans="2:6" x14ac:dyDescent="0.25">
      <c r="B7" s="10" t="s">
        <v>22</v>
      </c>
      <c r="C7" s="6"/>
      <c r="D7" s="6"/>
      <c r="E7" s="6">
        <v>2</v>
      </c>
      <c r="F7" s="11">
        <f t="shared" si="0"/>
        <v>7.0422535211267607E-3</v>
      </c>
    </row>
    <row r="8" spans="2:6" x14ac:dyDescent="0.25">
      <c r="B8" s="10" t="s">
        <v>23</v>
      </c>
      <c r="C8" s="6"/>
      <c r="D8" s="6"/>
      <c r="E8" s="6">
        <v>1</v>
      </c>
      <c r="F8" s="11">
        <f t="shared" si="0"/>
        <v>3.5211267605633804E-3</v>
      </c>
    </row>
    <row r="9" spans="2:6" x14ac:dyDescent="0.25">
      <c r="B9" s="6"/>
      <c r="C9" s="6"/>
      <c r="D9" s="6"/>
      <c r="E9" s="6">
        <f>SUM(E2:E8)</f>
        <v>284</v>
      </c>
      <c r="F9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"/>
  <sheetViews>
    <sheetView workbookViewId="0">
      <selection activeCell="R12" sqref="R12"/>
    </sheetView>
  </sheetViews>
  <sheetFormatPr defaultRowHeight="15" x14ac:dyDescent="0.25"/>
  <cols>
    <col min="1" max="6" width="9.140625" style="12"/>
    <col min="7" max="7" width="10.85546875" style="12" customWidth="1"/>
    <col min="8" max="16384" width="9.140625" style="12"/>
  </cols>
  <sheetData>
    <row r="2" spans="3:7" ht="42.75" x14ac:dyDescent="0.25">
      <c r="C2" s="1" t="s">
        <v>51</v>
      </c>
      <c r="D2" s="1" t="s">
        <v>53</v>
      </c>
      <c r="E2" s="1" t="s">
        <v>52</v>
      </c>
      <c r="F2" s="1" t="s">
        <v>54</v>
      </c>
      <c r="G2" s="1" t="s">
        <v>55</v>
      </c>
    </row>
    <row r="3" spans="3:7" x14ac:dyDescent="0.25">
      <c r="C3" s="13">
        <v>77</v>
      </c>
      <c r="D3" s="13">
        <v>124</v>
      </c>
      <c r="E3" s="13">
        <v>62</v>
      </c>
      <c r="F3" s="13">
        <v>17</v>
      </c>
      <c r="G3" s="13">
        <v>28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M17" sqref="M17"/>
    </sheetView>
  </sheetViews>
  <sheetFormatPr defaultRowHeight="15" x14ac:dyDescent="0.25"/>
  <sheetData>
    <row r="2" spans="2:13" x14ac:dyDescent="0.25">
      <c r="C2">
        <v>7</v>
      </c>
      <c r="D2">
        <v>8</v>
      </c>
      <c r="E2">
        <v>9</v>
      </c>
      <c r="F2">
        <v>10</v>
      </c>
      <c r="G2">
        <v>11</v>
      </c>
      <c r="H2">
        <v>12</v>
      </c>
      <c r="I2">
        <v>13</v>
      </c>
      <c r="J2">
        <v>14</v>
      </c>
      <c r="K2">
        <v>15</v>
      </c>
    </row>
    <row r="3" spans="2:13" x14ac:dyDescent="0.25">
      <c r="B3" s="7" t="s">
        <v>24</v>
      </c>
      <c r="C3" s="7">
        <v>79</v>
      </c>
      <c r="D3" s="7">
        <v>60</v>
      </c>
      <c r="E3" s="7">
        <v>63</v>
      </c>
      <c r="F3" s="7">
        <v>41</v>
      </c>
      <c r="G3" s="7">
        <v>45</v>
      </c>
      <c r="H3" s="7">
        <v>88</v>
      </c>
      <c r="I3" s="7">
        <v>40</v>
      </c>
      <c r="J3" s="7">
        <v>35</v>
      </c>
      <c r="K3" s="7">
        <v>34</v>
      </c>
      <c r="L3">
        <f>SUM(C3:K3)</f>
        <v>485</v>
      </c>
      <c r="M3">
        <f>L3/$L$9</f>
        <v>0.69484240687679089</v>
      </c>
    </row>
    <row r="4" spans="2:13" x14ac:dyDescent="0.25">
      <c r="B4" s="7" t="s">
        <v>25</v>
      </c>
      <c r="C4" s="7">
        <v>25</v>
      </c>
      <c r="D4" s="7">
        <v>17</v>
      </c>
      <c r="E4" s="7">
        <v>14</v>
      </c>
      <c r="F4" s="7">
        <v>16</v>
      </c>
      <c r="G4" s="7">
        <v>7</v>
      </c>
      <c r="H4" s="7">
        <v>26</v>
      </c>
      <c r="I4" s="7">
        <v>13</v>
      </c>
      <c r="J4" s="7">
        <v>5</v>
      </c>
      <c r="K4" s="7">
        <v>10</v>
      </c>
      <c r="L4">
        <f t="shared" ref="L4:L8" si="0">SUM(C4:K4)</f>
        <v>133</v>
      </c>
      <c r="M4">
        <f t="shared" ref="M4:M8" si="1">L4/$L$9</f>
        <v>0.19054441260744986</v>
      </c>
    </row>
    <row r="5" spans="2:13" x14ac:dyDescent="0.25">
      <c r="B5" s="7" t="s">
        <v>26</v>
      </c>
      <c r="C5" s="7">
        <v>8</v>
      </c>
      <c r="D5" s="7">
        <v>4</v>
      </c>
      <c r="E5" s="7">
        <v>1</v>
      </c>
      <c r="F5" s="7">
        <v>0</v>
      </c>
      <c r="G5" s="7">
        <v>2</v>
      </c>
      <c r="H5" s="7">
        <v>2</v>
      </c>
      <c r="I5" s="7">
        <v>4</v>
      </c>
      <c r="J5" s="7">
        <v>2</v>
      </c>
      <c r="K5" s="7">
        <v>1</v>
      </c>
      <c r="L5">
        <f t="shared" si="0"/>
        <v>24</v>
      </c>
      <c r="M5">
        <f t="shared" si="1"/>
        <v>3.4383954154727794E-2</v>
      </c>
    </row>
    <row r="6" spans="2:13" x14ac:dyDescent="0.25">
      <c r="B6" s="7" t="s">
        <v>27</v>
      </c>
      <c r="C6" s="7">
        <v>1</v>
      </c>
      <c r="D6" s="7">
        <v>2</v>
      </c>
      <c r="E6" s="7">
        <v>0</v>
      </c>
      <c r="F6" s="7">
        <v>3</v>
      </c>
      <c r="G6" s="7">
        <v>2</v>
      </c>
      <c r="H6" s="7">
        <v>2</v>
      </c>
      <c r="I6" s="7">
        <v>1</v>
      </c>
      <c r="J6" s="7">
        <v>1</v>
      </c>
      <c r="K6" s="7">
        <v>1</v>
      </c>
      <c r="L6">
        <f t="shared" si="0"/>
        <v>13</v>
      </c>
      <c r="M6">
        <f t="shared" si="1"/>
        <v>1.8624641833810889E-2</v>
      </c>
    </row>
    <row r="7" spans="2:13" x14ac:dyDescent="0.25">
      <c r="B7" s="7" t="s">
        <v>28</v>
      </c>
      <c r="C7" s="7">
        <v>2</v>
      </c>
      <c r="D7" s="7">
        <v>1</v>
      </c>
      <c r="E7" s="7">
        <v>2</v>
      </c>
      <c r="F7" s="7">
        <v>0</v>
      </c>
      <c r="G7" s="7">
        <v>2</v>
      </c>
      <c r="H7" s="7">
        <v>2</v>
      </c>
      <c r="I7" s="7">
        <v>1</v>
      </c>
      <c r="J7" s="7">
        <v>2</v>
      </c>
      <c r="K7" s="7">
        <v>1</v>
      </c>
      <c r="L7">
        <f t="shared" si="0"/>
        <v>13</v>
      </c>
      <c r="M7">
        <f t="shared" si="1"/>
        <v>1.8624641833810889E-2</v>
      </c>
    </row>
    <row r="8" spans="2:13" ht="30" x14ac:dyDescent="0.25">
      <c r="B8" s="7" t="s">
        <v>29</v>
      </c>
      <c r="C8" s="7">
        <v>7</v>
      </c>
      <c r="D8" s="7">
        <v>7</v>
      </c>
      <c r="E8" s="7">
        <v>2</v>
      </c>
      <c r="F8" s="7">
        <v>0</v>
      </c>
      <c r="G8" s="7">
        <v>6</v>
      </c>
      <c r="H8" s="7">
        <v>6</v>
      </c>
      <c r="I8" s="7">
        <v>1</v>
      </c>
      <c r="J8" s="7">
        <v>0</v>
      </c>
      <c r="K8" s="7">
        <v>1</v>
      </c>
      <c r="L8">
        <f t="shared" si="0"/>
        <v>30</v>
      </c>
      <c r="M8">
        <f t="shared" si="1"/>
        <v>4.2979942693409739E-2</v>
      </c>
    </row>
    <row r="9" spans="2:13" x14ac:dyDescent="0.25">
      <c r="L9">
        <f>SUM(L3:L8)</f>
        <v>698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zoomScale="90" zoomScaleNormal="90" workbookViewId="0">
      <selection activeCell="C2" sqref="B2:K7"/>
    </sheetView>
  </sheetViews>
  <sheetFormatPr defaultRowHeight="15" x14ac:dyDescent="0.25"/>
  <cols>
    <col min="1" max="1" width="9.140625" style="12"/>
    <col min="2" max="2" width="11.7109375" style="12" customWidth="1"/>
    <col min="3" max="14" width="9.140625" style="12"/>
    <col min="15" max="15" width="13.5703125" style="12" customWidth="1"/>
    <col min="16" max="16384" width="9.140625" style="12"/>
  </cols>
  <sheetData>
    <row r="2" spans="2:24" x14ac:dyDescent="0.25">
      <c r="B2" s="15" t="s">
        <v>56</v>
      </c>
      <c r="C2" s="15">
        <v>7</v>
      </c>
      <c r="D2" s="15">
        <v>8</v>
      </c>
      <c r="E2" s="15">
        <v>9</v>
      </c>
      <c r="F2" s="15">
        <v>10</v>
      </c>
      <c r="G2" s="15">
        <v>11</v>
      </c>
      <c r="H2" s="15">
        <v>12</v>
      </c>
      <c r="I2" s="15">
        <v>13</v>
      </c>
      <c r="J2" s="15">
        <v>14</v>
      </c>
      <c r="K2" s="15">
        <v>15</v>
      </c>
    </row>
    <row r="3" spans="2:24" x14ac:dyDescent="0.25">
      <c r="B3" s="14" t="s">
        <v>32</v>
      </c>
      <c r="C3" s="7">
        <v>14</v>
      </c>
      <c r="D3" s="7">
        <v>11</v>
      </c>
      <c r="E3" s="7">
        <v>6</v>
      </c>
      <c r="F3" s="7">
        <v>8</v>
      </c>
      <c r="G3" s="7">
        <v>11</v>
      </c>
      <c r="H3" s="7">
        <v>19</v>
      </c>
      <c r="I3" s="7">
        <v>3</v>
      </c>
      <c r="J3" s="7">
        <v>5</v>
      </c>
      <c r="K3" s="7">
        <v>3</v>
      </c>
      <c r="L3" s="12">
        <f>SUM(C3:K3)</f>
        <v>80</v>
      </c>
    </row>
    <row r="4" spans="2:24" x14ac:dyDescent="0.25">
      <c r="B4" s="7" t="s">
        <v>30</v>
      </c>
      <c r="C4" s="7">
        <v>8</v>
      </c>
      <c r="D4" s="7">
        <v>6</v>
      </c>
      <c r="E4" s="7">
        <v>6</v>
      </c>
      <c r="F4" s="7">
        <v>6</v>
      </c>
      <c r="G4" s="7">
        <v>6</v>
      </c>
      <c r="H4" s="7">
        <v>7</v>
      </c>
      <c r="I4" s="7">
        <v>6</v>
      </c>
      <c r="J4" s="7">
        <v>7</v>
      </c>
      <c r="K4" s="7">
        <v>3</v>
      </c>
      <c r="L4" s="12">
        <f t="shared" ref="L4:L7" si="0">SUM(C4:K4)</f>
        <v>55</v>
      </c>
    </row>
    <row r="5" spans="2:24" x14ac:dyDescent="0.25">
      <c r="B5" s="7" t="s">
        <v>31</v>
      </c>
      <c r="C5" s="7">
        <v>9</v>
      </c>
      <c r="D5" s="7">
        <v>5</v>
      </c>
      <c r="E5" s="15">
        <v>6</v>
      </c>
      <c r="F5" s="7">
        <v>3</v>
      </c>
      <c r="G5" s="7">
        <v>4</v>
      </c>
      <c r="H5" s="7">
        <v>15</v>
      </c>
      <c r="I5" s="7">
        <v>5</v>
      </c>
      <c r="J5" s="7">
        <v>5</v>
      </c>
      <c r="K5" s="7">
        <v>5</v>
      </c>
      <c r="L5" s="12">
        <f t="shared" si="0"/>
        <v>57</v>
      </c>
    </row>
    <row r="6" spans="2:24" x14ac:dyDescent="0.25">
      <c r="B6" s="14" t="s">
        <v>33</v>
      </c>
      <c r="C6" s="7">
        <v>16</v>
      </c>
      <c r="D6" s="7">
        <v>12</v>
      </c>
      <c r="E6" s="7">
        <v>18</v>
      </c>
      <c r="F6" s="7">
        <v>9</v>
      </c>
      <c r="G6" s="7">
        <v>8</v>
      </c>
      <c r="H6" s="7">
        <v>7</v>
      </c>
      <c r="I6" s="7">
        <v>7</v>
      </c>
      <c r="J6" s="7">
        <v>3</v>
      </c>
      <c r="K6" s="7">
        <v>6</v>
      </c>
      <c r="L6" s="12">
        <f t="shared" si="0"/>
        <v>86</v>
      </c>
    </row>
    <row r="7" spans="2:24" x14ac:dyDescent="0.25">
      <c r="B7" s="14" t="s">
        <v>34</v>
      </c>
      <c r="C7" s="7">
        <v>12</v>
      </c>
      <c r="D7" s="7">
        <v>11</v>
      </c>
      <c r="E7" s="7">
        <v>6</v>
      </c>
      <c r="F7" s="7">
        <v>4</v>
      </c>
      <c r="G7" s="7">
        <v>4</v>
      </c>
      <c r="H7" s="7">
        <v>8</v>
      </c>
      <c r="I7" s="7">
        <v>7</v>
      </c>
      <c r="J7" s="7">
        <v>1</v>
      </c>
      <c r="K7" s="7">
        <v>6</v>
      </c>
      <c r="L7" s="12">
        <f t="shared" si="0"/>
        <v>59</v>
      </c>
    </row>
    <row r="8" spans="2:24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  <c r="P8" s="7" t="s">
        <v>41</v>
      </c>
      <c r="Q8" s="7" t="s">
        <v>42</v>
      </c>
      <c r="R8" s="7" t="s">
        <v>43</v>
      </c>
      <c r="S8" s="7" t="s">
        <v>44</v>
      </c>
      <c r="T8" s="7" t="s">
        <v>45</v>
      </c>
      <c r="U8" s="7" t="s">
        <v>46</v>
      </c>
      <c r="V8" s="7" t="s">
        <v>47</v>
      </c>
    </row>
    <row r="9" spans="2:24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O9" s="19" t="s">
        <v>32</v>
      </c>
      <c r="P9" s="12">
        <v>16</v>
      </c>
      <c r="Q9" s="12">
        <v>14</v>
      </c>
      <c r="R9" s="12">
        <v>13</v>
      </c>
      <c r="S9" s="12">
        <v>12</v>
      </c>
      <c r="T9" s="12">
        <v>10</v>
      </c>
      <c r="U9" s="12">
        <v>8</v>
      </c>
      <c r="V9" s="12">
        <v>7</v>
      </c>
      <c r="W9" s="12">
        <v>80</v>
      </c>
      <c r="X9" s="12">
        <f>SUM(P9:V9)</f>
        <v>80</v>
      </c>
    </row>
    <row r="10" spans="2:24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O10" s="6" t="s">
        <v>30</v>
      </c>
      <c r="P10" s="12">
        <v>9</v>
      </c>
      <c r="Q10" s="12">
        <v>6</v>
      </c>
      <c r="R10" s="12">
        <v>7</v>
      </c>
      <c r="S10" s="12">
        <v>9</v>
      </c>
      <c r="T10" s="12">
        <v>10</v>
      </c>
      <c r="U10" s="12">
        <v>8</v>
      </c>
      <c r="V10" s="12">
        <v>6</v>
      </c>
      <c r="W10" s="12">
        <v>55</v>
      </c>
      <c r="X10" s="12">
        <f t="shared" ref="X10:X13" si="1">SUM(P10:V10)</f>
        <v>55</v>
      </c>
    </row>
    <row r="11" spans="2:24" x14ac:dyDescent="0.25">
      <c r="O11" s="6" t="s">
        <v>31</v>
      </c>
      <c r="P11" s="12">
        <v>12</v>
      </c>
      <c r="Q11" s="12">
        <v>8</v>
      </c>
      <c r="R11" s="12">
        <v>10</v>
      </c>
      <c r="S11" s="12">
        <v>7</v>
      </c>
      <c r="T11" s="12">
        <v>11</v>
      </c>
      <c r="U11" s="12">
        <v>4</v>
      </c>
      <c r="V11" s="12">
        <v>5</v>
      </c>
      <c r="W11" s="12">
        <v>57</v>
      </c>
      <c r="X11" s="12">
        <f t="shared" si="1"/>
        <v>57</v>
      </c>
    </row>
    <row r="12" spans="2:24" x14ac:dyDescent="0.25">
      <c r="O12" s="19" t="s">
        <v>33</v>
      </c>
      <c r="P12" s="12">
        <v>16</v>
      </c>
      <c r="Q12" s="12">
        <v>12</v>
      </c>
      <c r="R12" s="12">
        <v>15</v>
      </c>
      <c r="S12" s="12">
        <v>10</v>
      </c>
      <c r="T12" s="12">
        <v>10</v>
      </c>
      <c r="U12" s="12">
        <v>16</v>
      </c>
      <c r="V12" s="12">
        <v>7</v>
      </c>
      <c r="W12" s="12">
        <v>86</v>
      </c>
      <c r="X12" s="12">
        <f t="shared" si="1"/>
        <v>86</v>
      </c>
    </row>
    <row r="13" spans="2:24" x14ac:dyDescent="0.25">
      <c r="O13" s="19" t="s">
        <v>34</v>
      </c>
      <c r="P13" s="12">
        <v>6</v>
      </c>
      <c r="Q13" s="12">
        <v>5</v>
      </c>
      <c r="R13" s="12">
        <v>9</v>
      </c>
      <c r="S13" s="12">
        <v>9</v>
      </c>
      <c r="T13" s="12">
        <v>10</v>
      </c>
      <c r="U13" s="12">
        <v>11</v>
      </c>
      <c r="V13" s="12">
        <v>9</v>
      </c>
      <c r="W13" s="12">
        <v>59</v>
      </c>
      <c r="X13" s="12">
        <f t="shared" si="1"/>
        <v>59</v>
      </c>
    </row>
    <row r="14" spans="2:24" x14ac:dyDescent="0.25">
      <c r="P14" s="12">
        <v>59</v>
      </c>
      <c r="Q14" s="12">
        <v>45</v>
      </c>
      <c r="R14" s="12">
        <v>54</v>
      </c>
      <c r="S14" s="12">
        <v>47</v>
      </c>
      <c r="T14" s="12">
        <v>51</v>
      </c>
      <c r="U14" s="12">
        <v>47</v>
      </c>
      <c r="V14" s="12">
        <v>34</v>
      </c>
    </row>
    <row r="15" spans="2:24" x14ac:dyDescent="0.25">
      <c r="P15" s="12">
        <f>SUM(P9:P13)</f>
        <v>59</v>
      </c>
      <c r="Q15" s="12">
        <f t="shared" ref="Q15:V15" si="2">SUM(Q9:Q13)</f>
        <v>45</v>
      </c>
      <c r="R15" s="12">
        <f t="shared" si="2"/>
        <v>54</v>
      </c>
      <c r="S15" s="12">
        <f t="shared" si="2"/>
        <v>47</v>
      </c>
      <c r="T15" s="12">
        <f t="shared" si="2"/>
        <v>51</v>
      </c>
      <c r="U15" s="12">
        <f t="shared" si="2"/>
        <v>47</v>
      </c>
      <c r="V15" s="12">
        <f t="shared" si="2"/>
        <v>34</v>
      </c>
    </row>
    <row r="24" spans="2:14" x14ac:dyDescent="0.25">
      <c r="C24" s="12">
        <v>7</v>
      </c>
      <c r="D24" s="12">
        <v>8</v>
      </c>
      <c r="E24" s="12">
        <v>9</v>
      </c>
      <c r="F24" s="12">
        <v>10</v>
      </c>
      <c r="G24" s="12">
        <v>11</v>
      </c>
      <c r="H24" s="12">
        <v>12</v>
      </c>
      <c r="I24" s="12">
        <v>13</v>
      </c>
      <c r="J24" s="12">
        <v>14</v>
      </c>
      <c r="K24" s="12">
        <v>15</v>
      </c>
    </row>
    <row r="25" spans="2:14" x14ac:dyDescent="0.25">
      <c r="B25" s="7" t="s">
        <v>41</v>
      </c>
      <c r="C25" s="7">
        <v>12</v>
      </c>
      <c r="D25" s="7">
        <v>7</v>
      </c>
      <c r="E25" s="7">
        <v>6</v>
      </c>
      <c r="F25" s="7">
        <v>7</v>
      </c>
      <c r="G25" s="7">
        <v>7</v>
      </c>
      <c r="H25" s="7">
        <v>11</v>
      </c>
      <c r="I25" s="7">
        <v>2</v>
      </c>
      <c r="J25" s="7">
        <v>6</v>
      </c>
      <c r="K25" s="7">
        <v>1</v>
      </c>
      <c r="L25" s="12">
        <f>SUM(C25:K25)</f>
        <v>59</v>
      </c>
      <c r="M25" s="18">
        <f>L25/$L$32</f>
        <v>0.17507418397626112</v>
      </c>
    </row>
    <row r="26" spans="2:14" x14ac:dyDescent="0.25">
      <c r="B26" s="7" t="s">
        <v>42</v>
      </c>
      <c r="C26" s="7">
        <v>10</v>
      </c>
      <c r="D26" s="7">
        <v>4</v>
      </c>
      <c r="E26" s="7">
        <v>5</v>
      </c>
      <c r="F26" s="7">
        <v>1</v>
      </c>
      <c r="G26" s="7">
        <v>6</v>
      </c>
      <c r="H26" s="7">
        <v>8</v>
      </c>
      <c r="I26" s="7">
        <v>5</v>
      </c>
      <c r="J26" s="7">
        <v>2</v>
      </c>
      <c r="K26" s="7">
        <v>4</v>
      </c>
      <c r="L26" s="12">
        <f t="shared" ref="L26:L31" si="3">SUM(C26:K26)</f>
        <v>45</v>
      </c>
      <c r="M26" s="18">
        <f t="shared" ref="M26:M31" si="4">L26/$L$32</f>
        <v>0.13353115727002968</v>
      </c>
    </row>
    <row r="27" spans="2:14" x14ac:dyDescent="0.25">
      <c r="B27" s="7" t="s">
        <v>43</v>
      </c>
      <c r="C27" s="7">
        <v>10</v>
      </c>
      <c r="D27" s="7">
        <v>5</v>
      </c>
      <c r="E27" s="7">
        <v>6</v>
      </c>
      <c r="F27" s="7">
        <v>7</v>
      </c>
      <c r="G27" s="7">
        <v>4</v>
      </c>
      <c r="H27" s="7">
        <v>11</v>
      </c>
      <c r="I27" s="7">
        <v>7</v>
      </c>
      <c r="J27" s="7">
        <v>0</v>
      </c>
      <c r="K27" s="7">
        <v>4</v>
      </c>
      <c r="L27" s="12">
        <f t="shared" si="3"/>
        <v>54</v>
      </c>
      <c r="M27" s="18">
        <f t="shared" si="4"/>
        <v>0.16023738872403562</v>
      </c>
    </row>
    <row r="28" spans="2:14" x14ac:dyDescent="0.25">
      <c r="B28" s="7" t="s">
        <v>44</v>
      </c>
      <c r="C28" s="7">
        <v>6</v>
      </c>
      <c r="D28" s="7">
        <v>7</v>
      </c>
      <c r="E28" s="7">
        <v>7</v>
      </c>
      <c r="F28" s="7">
        <v>4</v>
      </c>
      <c r="G28" s="7">
        <v>5</v>
      </c>
      <c r="H28" s="7">
        <v>8</v>
      </c>
      <c r="I28" s="7">
        <v>3</v>
      </c>
      <c r="J28" s="7">
        <v>3</v>
      </c>
      <c r="K28" s="7">
        <v>4</v>
      </c>
      <c r="L28" s="12">
        <f t="shared" si="3"/>
        <v>47</v>
      </c>
      <c r="M28" s="18">
        <f t="shared" si="4"/>
        <v>0.1394658753709199</v>
      </c>
      <c r="N28" s="18">
        <f>AVERAGE(M25:M28)</f>
        <v>0.15207715133531158</v>
      </c>
    </row>
    <row r="29" spans="2:14" x14ac:dyDescent="0.25">
      <c r="B29" s="7" t="s">
        <v>45</v>
      </c>
      <c r="C29" s="7">
        <v>10</v>
      </c>
      <c r="D29" s="7">
        <v>8</v>
      </c>
      <c r="E29" s="7">
        <v>8</v>
      </c>
      <c r="F29" s="7">
        <v>4</v>
      </c>
      <c r="G29" s="7">
        <v>5</v>
      </c>
      <c r="H29" s="7">
        <v>8</v>
      </c>
      <c r="I29" s="7">
        <v>2</v>
      </c>
      <c r="J29" s="7">
        <v>3</v>
      </c>
      <c r="K29" s="7">
        <v>3</v>
      </c>
      <c r="L29" s="12">
        <f t="shared" si="3"/>
        <v>51</v>
      </c>
      <c r="M29" s="18">
        <f t="shared" si="4"/>
        <v>0.1513353115727003</v>
      </c>
      <c r="N29" s="18"/>
    </row>
    <row r="30" spans="2:14" x14ac:dyDescent="0.25">
      <c r="B30" s="7" t="s">
        <v>46</v>
      </c>
      <c r="C30" s="7">
        <v>7</v>
      </c>
      <c r="D30" s="7">
        <v>8</v>
      </c>
      <c r="E30" s="7">
        <v>6</v>
      </c>
      <c r="F30" s="7">
        <v>1</v>
      </c>
      <c r="G30" s="7">
        <v>4</v>
      </c>
      <c r="H30" s="7">
        <v>5</v>
      </c>
      <c r="I30" s="7">
        <v>5</v>
      </c>
      <c r="J30" s="7">
        <v>6</v>
      </c>
      <c r="K30" s="7">
        <v>5</v>
      </c>
      <c r="L30" s="12">
        <f t="shared" si="3"/>
        <v>47</v>
      </c>
      <c r="M30" s="18">
        <f t="shared" si="4"/>
        <v>0.1394658753709199</v>
      </c>
    </row>
    <row r="31" spans="2:14" x14ac:dyDescent="0.25">
      <c r="B31" s="7" t="s">
        <v>47</v>
      </c>
      <c r="C31" s="7">
        <v>4</v>
      </c>
      <c r="D31" s="7">
        <v>6</v>
      </c>
      <c r="E31" s="7">
        <v>4</v>
      </c>
      <c r="F31" s="7">
        <v>6</v>
      </c>
      <c r="G31" s="7">
        <v>2</v>
      </c>
      <c r="H31" s="7">
        <v>5</v>
      </c>
      <c r="I31" s="7">
        <v>4</v>
      </c>
      <c r="J31" s="7">
        <v>1</v>
      </c>
      <c r="K31" s="7">
        <v>2</v>
      </c>
      <c r="L31" s="12">
        <f t="shared" si="3"/>
        <v>34</v>
      </c>
      <c r="M31" s="18">
        <f t="shared" si="4"/>
        <v>0.10089020771513353</v>
      </c>
      <c r="N31" s="18">
        <f>AVERAGE(M29:M31)</f>
        <v>0.13056379821958458</v>
      </c>
    </row>
    <row r="32" spans="2:14" x14ac:dyDescent="0.25">
      <c r="L32" s="12">
        <f>SUM(L25:L31)</f>
        <v>337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J44" sqref="J44"/>
    </sheetView>
  </sheetViews>
  <sheetFormatPr defaultRowHeight="15" x14ac:dyDescent="0.25"/>
  <sheetData>
    <row r="1" spans="1:16" x14ac:dyDescent="0.25">
      <c r="A1" s="16"/>
      <c r="B1" t="s">
        <v>35</v>
      </c>
      <c r="C1" t="s">
        <v>25</v>
      </c>
      <c r="D1" t="s">
        <v>25</v>
      </c>
      <c r="E1" t="s">
        <v>25</v>
      </c>
      <c r="F1" t="s">
        <v>27</v>
      </c>
      <c r="G1" t="s">
        <v>27</v>
      </c>
      <c r="H1" t="s">
        <v>26</v>
      </c>
      <c r="I1" t="s">
        <v>26</v>
      </c>
      <c r="J1" t="s">
        <v>26</v>
      </c>
      <c r="K1" t="s">
        <v>26</v>
      </c>
      <c r="L1" t="s">
        <v>26</v>
      </c>
      <c r="M1" t="s">
        <v>28</v>
      </c>
    </row>
    <row r="2" spans="1:16" x14ac:dyDescent="0.25">
      <c r="A2" s="16" t="s">
        <v>36</v>
      </c>
      <c r="B2">
        <v>500</v>
      </c>
      <c r="C2">
        <v>23</v>
      </c>
      <c r="D2">
        <v>102</v>
      </c>
      <c r="E2">
        <v>17</v>
      </c>
      <c r="F2">
        <v>6</v>
      </c>
      <c r="G2">
        <v>12</v>
      </c>
      <c r="H2">
        <v>15</v>
      </c>
      <c r="I2">
        <v>24</v>
      </c>
      <c r="J2">
        <v>4</v>
      </c>
      <c r="L2">
        <v>1</v>
      </c>
      <c r="M2">
        <v>9</v>
      </c>
      <c r="N2">
        <f>SUM(B2:M2)</f>
        <v>713</v>
      </c>
    </row>
    <row r="3" spans="1:16" x14ac:dyDescent="0.25">
      <c r="A3" s="16"/>
      <c r="B3">
        <v>2284</v>
      </c>
      <c r="C3">
        <v>98</v>
      </c>
      <c r="D3">
        <v>167</v>
      </c>
      <c r="E3">
        <v>35</v>
      </c>
      <c r="F3">
        <v>21</v>
      </c>
      <c r="G3">
        <v>13</v>
      </c>
      <c r="H3">
        <v>8</v>
      </c>
      <c r="I3">
        <v>21</v>
      </c>
      <c r="J3">
        <v>2</v>
      </c>
      <c r="K3">
        <v>0</v>
      </c>
      <c r="L3">
        <v>0</v>
      </c>
      <c r="M3">
        <v>12</v>
      </c>
      <c r="N3">
        <f>SUM(B3:M3)</f>
        <v>2661</v>
      </c>
    </row>
    <row r="4" spans="1:16" x14ac:dyDescent="0.25">
      <c r="A4" s="16"/>
      <c r="B4">
        <v>1953</v>
      </c>
      <c r="C4">
        <v>92</v>
      </c>
      <c r="D4">
        <v>215</v>
      </c>
      <c r="E4">
        <v>30</v>
      </c>
      <c r="F4">
        <v>22</v>
      </c>
      <c r="G4">
        <v>23</v>
      </c>
      <c r="H4">
        <v>9</v>
      </c>
      <c r="I4">
        <v>36</v>
      </c>
      <c r="J4">
        <v>6</v>
      </c>
      <c r="L4">
        <v>1</v>
      </c>
      <c r="M4">
        <v>5</v>
      </c>
      <c r="N4">
        <f>SUM(B4:M4)</f>
        <v>2392</v>
      </c>
    </row>
    <row r="5" spans="1:16" x14ac:dyDescent="0.25">
      <c r="A5" s="16"/>
      <c r="B5">
        <v>1627</v>
      </c>
      <c r="C5">
        <v>135</v>
      </c>
      <c r="D5">
        <v>225</v>
      </c>
      <c r="E5">
        <v>61</v>
      </c>
      <c r="F5">
        <v>33</v>
      </c>
      <c r="G5">
        <v>14</v>
      </c>
      <c r="H5">
        <v>18</v>
      </c>
      <c r="I5">
        <v>41</v>
      </c>
      <c r="J5">
        <v>8</v>
      </c>
      <c r="M5">
        <v>10</v>
      </c>
      <c r="N5">
        <f>SUM(B5:M5)</f>
        <v>2172</v>
      </c>
      <c r="O5">
        <f>SUM(N2:N5)</f>
        <v>7938</v>
      </c>
      <c r="P5" s="17">
        <f>O5/O30</f>
        <v>0.18733627545842871</v>
      </c>
    </row>
    <row r="6" spans="1:16" x14ac:dyDescent="0.25">
      <c r="A6" s="16"/>
      <c r="P6" s="17"/>
    </row>
    <row r="7" spans="1:16" x14ac:dyDescent="0.25">
      <c r="A7" s="16" t="s">
        <v>37</v>
      </c>
      <c r="B7">
        <v>1518</v>
      </c>
      <c r="C7">
        <v>150</v>
      </c>
      <c r="D7">
        <v>243</v>
      </c>
      <c r="E7">
        <v>83</v>
      </c>
      <c r="F7">
        <v>23</v>
      </c>
      <c r="G7">
        <v>15</v>
      </c>
      <c r="H7">
        <v>11</v>
      </c>
      <c r="I7">
        <v>48</v>
      </c>
      <c r="J7">
        <v>6</v>
      </c>
      <c r="L7">
        <v>3</v>
      </c>
      <c r="M7">
        <v>1</v>
      </c>
      <c r="N7">
        <f t="shared" ref="N7:N29" si="0">SUM(B7:M7)</f>
        <v>2101</v>
      </c>
      <c r="P7" s="17"/>
    </row>
    <row r="8" spans="1:16" x14ac:dyDescent="0.25">
      <c r="A8" s="16"/>
      <c r="B8">
        <v>1574</v>
      </c>
      <c r="C8">
        <v>87</v>
      </c>
      <c r="D8">
        <v>277</v>
      </c>
      <c r="E8">
        <v>81</v>
      </c>
      <c r="F8">
        <v>24</v>
      </c>
      <c r="G8">
        <v>17</v>
      </c>
      <c r="H8">
        <v>18</v>
      </c>
      <c r="I8">
        <v>57</v>
      </c>
      <c r="J8">
        <v>6</v>
      </c>
      <c r="L8">
        <v>2</v>
      </c>
      <c r="M8">
        <v>0</v>
      </c>
      <c r="N8">
        <f t="shared" si="0"/>
        <v>2143</v>
      </c>
      <c r="P8" s="17"/>
    </row>
    <row r="9" spans="1:16" x14ac:dyDescent="0.25">
      <c r="A9" s="16"/>
      <c r="B9">
        <v>1609</v>
      </c>
      <c r="C9">
        <v>93</v>
      </c>
      <c r="D9">
        <v>226</v>
      </c>
      <c r="E9">
        <v>76</v>
      </c>
      <c r="F9">
        <v>23</v>
      </c>
      <c r="G9">
        <v>11</v>
      </c>
      <c r="H9">
        <v>14</v>
      </c>
      <c r="I9">
        <v>64</v>
      </c>
      <c r="J9">
        <v>11</v>
      </c>
      <c r="K9">
        <v>2</v>
      </c>
      <c r="L9">
        <v>2</v>
      </c>
      <c r="M9">
        <v>0</v>
      </c>
      <c r="N9">
        <f>SUM(B9:M9)</f>
        <v>2131</v>
      </c>
      <c r="O9">
        <f>SUM(N7:N9)</f>
        <v>6375</v>
      </c>
      <c r="P9" s="17">
        <f>O9/O30</f>
        <v>0.15044957874117953</v>
      </c>
    </row>
    <row r="10" spans="1:16" x14ac:dyDescent="0.25">
      <c r="A10" s="16"/>
      <c r="P10" s="17"/>
    </row>
    <row r="11" spans="1:16" x14ac:dyDescent="0.25">
      <c r="A11" s="16" t="s">
        <v>38</v>
      </c>
      <c r="B11">
        <v>1738</v>
      </c>
      <c r="C11">
        <v>549</v>
      </c>
      <c r="D11">
        <v>27</v>
      </c>
      <c r="E11">
        <v>103</v>
      </c>
      <c r="F11">
        <v>18</v>
      </c>
      <c r="G11">
        <v>16</v>
      </c>
      <c r="H11">
        <v>19</v>
      </c>
      <c r="I11">
        <v>69</v>
      </c>
      <c r="J11">
        <v>10</v>
      </c>
      <c r="L11">
        <v>1</v>
      </c>
      <c r="M11">
        <v>20</v>
      </c>
      <c r="N11">
        <f t="shared" si="0"/>
        <v>2570</v>
      </c>
      <c r="P11" s="17"/>
    </row>
    <row r="12" spans="1:16" x14ac:dyDescent="0.25">
      <c r="A12" s="16"/>
      <c r="B12">
        <v>1954</v>
      </c>
      <c r="C12">
        <v>548</v>
      </c>
      <c r="D12">
        <v>29</v>
      </c>
      <c r="E12">
        <v>97</v>
      </c>
      <c r="F12">
        <v>19</v>
      </c>
      <c r="G12">
        <v>15</v>
      </c>
      <c r="H12">
        <v>25</v>
      </c>
      <c r="I12">
        <v>53</v>
      </c>
      <c r="J12">
        <v>7</v>
      </c>
      <c r="L12">
        <v>3</v>
      </c>
      <c r="M12">
        <v>29</v>
      </c>
      <c r="N12">
        <f t="shared" si="0"/>
        <v>2779</v>
      </c>
      <c r="P12" s="17"/>
    </row>
    <row r="13" spans="1:16" x14ac:dyDescent="0.25">
      <c r="A13" s="16"/>
      <c r="B13">
        <v>1407</v>
      </c>
      <c r="C13">
        <v>81</v>
      </c>
      <c r="D13">
        <v>289</v>
      </c>
      <c r="E13">
        <v>162</v>
      </c>
      <c r="F13">
        <v>22</v>
      </c>
      <c r="G13">
        <v>15</v>
      </c>
      <c r="H13">
        <v>24</v>
      </c>
      <c r="I13">
        <v>32</v>
      </c>
      <c r="J13">
        <v>8</v>
      </c>
      <c r="K13">
        <v>3</v>
      </c>
      <c r="L13">
        <v>3</v>
      </c>
      <c r="N13">
        <f t="shared" si="0"/>
        <v>2046</v>
      </c>
      <c r="O13">
        <f>SUM(N11:N13)</f>
        <v>7395</v>
      </c>
      <c r="P13" s="17">
        <f>O13/O30</f>
        <v>0.17452151133976826</v>
      </c>
    </row>
    <row r="14" spans="1:16" x14ac:dyDescent="0.25">
      <c r="A14" s="16"/>
      <c r="P14" s="17"/>
    </row>
    <row r="15" spans="1:16" x14ac:dyDescent="0.25">
      <c r="A15" s="16" t="s">
        <v>39</v>
      </c>
      <c r="B15">
        <v>2518</v>
      </c>
      <c r="C15">
        <v>119</v>
      </c>
      <c r="D15">
        <v>402</v>
      </c>
      <c r="E15">
        <v>112</v>
      </c>
      <c r="F15">
        <v>13</v>
      </c>
      <c r="G15">
        <v>33</v>
      </c>
      <c r="H15">
        <v>9</v>
      </c>
      <c r="I15">
        <v>67</v>
      </c>
      <c r="J15">
        <v>8</v>
      </c>
      <c r="K15">
        <v>2</v>
      </c>
      <c r="L15">
        <v>2</v>
      </c>
      <c r="M15">
        <v>9</v>
      </c>
      <c r="N15">
        <f t="shared" si="0"/>
        <v>3294</v>
      </c>
      <c r="P15" s="17"/>
    </row>
    <row r="16" spans="1:16" x14ac:dyDescent="0.25">
      <c r="A16" s="16"/>
      <c r="B16">
        <v>2764</v>
      </c>
      <c r="C16">
        <v>187</v>
      </c>
      <c r="D16">
        <v>353</v>
      </c>
      <c r="E16">
        <v>94</v>
      </c>
      <c r="F16">
        <v>15</v>
      </c>
      <c r="G16">
        <v>40</v>
      </c>
      <c r="H16">
        <v>12</v>
      </c>
      <c r="I16">
        <v>71</v>
      </c>
      <c r="J16">
        <v>7</v>
      </c>
      <c r="K16">
        <v>3</v>
      </c>
      <c r="L16">
        <v>5</v>
      </c>
      <c r="M16">
        <v>7</v>
      </c>
      <c r="N16">
        <f t="shared" si="0"/>
        <v>3558</v>
      </c>
      <c r="P16" s="17"/>
    </row>
    <row r="17" spans="1:16" x14ac:dyDescent="0.25">
      <c r="A17" s="16"/>
      <c r="B17">
        <v>2636</v>
      </c>
      <c r="C17">
        <v>116</v>
      </c>
      <c r="D17">
        <v>346</v>
      </c>
      <c r="E17">
        <v>85</v>
      </c>
      <c r="F17">
        <v>13</v>
      </c>
      <c r="G17">
        <v>20</v>
      </c>
      <c r="H17">
        <v>7</v>
      </c>
      <c r="I17">
        <v>49</v>
      </c>
      <c r="J17">
        <v>12</v>
      </c>
      <c r="L17">
        <v>10</v>
      </c>
      <c r="M17">
        <v>14</v>
      </c>
      <c r="N17">
        <f t="shared" si="0"/>
        <v>3308</v>
      </c>
      <c r="P17" s="17"/>
    </row>
    <row r="18" spans="1:16" x14ac:dyDescent="0.25">
      <c r="A18" s="16"/>
      <c r="B18">
        <v>2790</v>
      </c>
      <c r="C18">
        <v>117</v>
      </c>
      <c r="D18">
        <v>336</v>
      </c>
      <c r="E18">
        <v>76</v>
      </c>
      <c r="F18">
        <v>4</v>
      </c>
      <c r="G18">
        <v>21</v>
      </c>
      <c r="H18">
        <v>1</v>
      </c>
      <c r="I18">
        <v>36</v>
      </c>
      <c r="J18">
        <v>7</v>
      </c>
      <c r="K18">
        <v>2</v>
      </c>
      <c r="L18">
        <v>8</v>
      </c>
      <c r="M18">
        <v>15</v>
      </c>
      <c r="N18">
        <f t="shared" si="0"/>
        <v>3413</v>
      </c>
      <c r="P18" s="17"/>
    </row>
    <row r="19" spans="1:16" x14ac:dyDescent="0.25">
      <c r="A19" s="16"/>
      <c r="B19">
        <v>1511</v>
      </c>
      <c r="C19">
        <v>99</v>
      </c>
      <c r="D19">
        <v>268</v>
      </c>
      <c r="E19">
        <v>49</v>
      </c>
      <c r="F19">
        <v>13</v>
      </c>
      <c r="G19">
        <v>15</v>
      </c>
      <c r="H19">
        <v>4</v>
      </c>
      <c r="I19">
        <v>35</v>
      </c>
      <c r="J19">
        <v>12</v>
      </c>
      <c r="K19">
        <v>1</v>
      </c>
      <c r="L19">
        <v>8</v>
      </c>
      <c r="M19">
        <v>4</v>
      </c>
      <c r="N19">
        <f t="shared" si="0"/>
        <v>2019</v>
      </c>
      <c r="O19">
        <f>SUM(N15:N19)</f>
        <v>15592</v>
      </c>
      <c r="P19" s="17">
        <f>O19/O30</f>
        <v>0.36797016968352486</v>
      </c>
    </row>
    <row r="20" spans="1:16" x14ac:dyDescent="0.25">
      <c r="A20" s="16"/>
      <c r="P20" s="17"/>
    </row>
    <row r="21" spans="1:16" x14ac:dyDescent="0.25">
      <c r="A21" s="16" t="s">
        <v>40</v>
      </c>
      <c r="B21">
        <v>828</v>
      </c>
      <c r="C21">
        <v>44</v>
      </c>
      <c r="D21">
        <v>307</v>
      </c>
      <c r="E21">
        <v>59</v>
      </c>
      <c r="G21">
        <v>13</v>
      </c>
      <c r="H21">
        <v>13</v>
      </c>
      <c r="I21">
        <v>23</v>
      </c>
      <c r="J21">
        <v>15</v>
      </c>
      <c r="K21">
        <v>3</v>
      </c>
      <c r="L21">
        <v>1</v>
      </c>
      <c r="N21">
        <f t="shared" si="0"/>
        <v>1306</v>
      </c>
      <c r="P21" s="17"/>
    </row>
    <row r="22" spans="1:16" x14ac:dyDescent="0.25">
      <c r="A22" s="16"/>
      <c r="B22">
        <v>658</v>
      </c>
      <c r="C22">
        <v>40</v>
      </c>
      <c r="D22">
        <v>295</v>
      </c>
      <c r="E22">
        <v>57</v>
      </c>
      <c r="F22">
        <v>1</v>
      </c>
      <c r="G22">
        <v>9</v>
      </c>
      <c r="H22">
        <v>18</v>
      </c>
      <c r="I22">
        <v>25</v>
      </c>
      <c r="J22">
        <v>10</v>
      </c>
      <c r="K22">
        <v>3</v>
      </c>
      <c r="L22">
        <v>2</v>
      </c>
      <c r="N22">
        <f t="shared" si="0"/>
        <v>1118</v>
      </c>
      <c r="P22" s="17"/>
    </row>
    <row r="23" spans="1:16" x14ac:dyDescent="0.25">
      <c r="A23" s="16"/>
      <c r="B23">
        <v>633</v>
      </c>
      <c r="C23">
        <v>25</v>
      </c>
      <c r="D23">
        <v>192</v>
      </c>
      <c r="E23">
        <v>38</v>
      </c>
      <c r="F23">
        <v>1</v>
      </c>
      <c r="G23">
        <v>2</v>
      </c>
      <c r="H23">
        <v>4</v>
      </c>
      <c r="I23">
        <v>14</v>
      </c>
      <c r="J23">
        <v>8</v>
      </c>
      <c r="L23">
        <v>7</v>
      </c>
      <c r="M23">
        <v>6</v>
      </c>
      <c r="N23">
        <f t="shared" si="0"/>
        <v>930</v>
      </c>
      <c r="P23" s="17"/>
    </row>
    <row r="24" spans="1:16" x14ac:dyDescent="0.25">
      <c r="A24" s="16"/>
      <c r="B24">
        <v>253</v>
      </c>
      <c r="C24">
        <v>32</v>
      </c>
      <c r="D24">
        <v>113</v>
      </c>
      <c r="E24">
        <v>30</v>
      </c>
      <c r="G24">
        <v>2</v>
      </c>
      <c r="H24">
        <v>4</v>
      </c>
      <c r="I24">
        <v>12</v>
      </c>
      <c r="J24">
        <v>11</v>
      </c>
      <c r="K24">
        <v>4</v>
      </c>
      <c r="L24">
        <v>9</v>
      </c>
      <c r="M24">
        <v>1</v>
      </c>
      <c r="N24">
        <f t="shared" si="0"/>
        <v>471</v>
      </c>
      <c r="P24" s="17"/>
    </row>
    <row r="25" spans="1:16" x14ac:dyDescent="0.25">
      <c r="B25">
        <v>173</v>
      </c>
      <c r="C25">
        <v>29</v>
      </c>
      <c r="D25">
        <v>62</v>
      </c>
      <c r="E25">
        <v>24</v>
      </c>
      <c r="F25">
        <v>3</v>
      </c>
      <c r="G25">
        <v>3</v>
      </c>
      <c r="H25">
        <v>3</v>
      </c>
      <c r="I25">
        <v>14</v>
      </c>
      <c r="J25">
        <v>7</v>
      </c>
      <c r="L25">
        <v>2</v>
      </c>
      <c r="N25">
        <f t="shared" si="0"/>
        <v>320</v>
      </c>
      <c r="P25" s="17"/>
    </row>
    <row r="26" spans="1:16" x14ac:dyDescent="0.25">
      <c r="B26">
        <v>74</v>
      </c>
      <c r="C26">
        <v>16</v>
      </c>
      <c r="D26">
        <v>81</v>
      </c>
      <c r="E26">
        <v>23</v>
      </c>
      <c r="F26">
        <v>1</v>
      </c>
      <c r="H26">
        <v>7</v>
      </c>
      <c r="I26">
        <v>16</v>
      </c>
      <c r="J26">
        <v>13</v>
      </c>
      <c r="L26">
        <v>1</v>
      </c>
      <c r="N26">
        <f t="shared" si="0"/>
        <v>232</v>
      </c>
      <c r="P26" s="17"/>
    </row>
    <row r="27" spans="1:16" x14ac:dyDescent="0.25">
      <c r="B27">
        <v>74</v>
      </c>
      <c r="C27">
        <v>5</v>
      </c>
      <c r="D27">
        <v>57</v>
      </c>
      <c r="E27">
        <v>23</v>
      </c>
      <c r="G27">
        <v>2</v>
      </c>
      <c r="H27">
        <v>3</v>
      </c>
      <c r="I27">
        <v>19</v>
      </c>
      <c r="J27">
        <v>7</v>
      </c>
      <c r="L27">
        <v>3</v>
      </c>
      <c r="M27">
        <v>2</v>
      </c>
      <c r="N27">
        <f t="shared" si="0"/>
        <v>195</v>
      </c>
      <c r="P27" s="17"/>
    </row>
    <row r="28" spans="1:16" x14ac:dyDescent="0.25">
      <c r="B28">
        <v>73</v>
      </c>
      <c r="C28">
        <v>14</v>
      </c>
      <c r="D28">
        <v>65</v>
      </c>
      <c r="E28">
        <v>22</v>
      </c>
      <c r="F28">
        <v>4</v>
      </c>
      <c r="G28">
        <v>4</v>
      </c>
      <c r="H28">
        <v>8</v>
      </c>
      <c r="I28">
        <v>22</v>
      </c>
      <c r="J28">
        <v>3</v>
      </c>
      <c r="K28">
        <v>1</v>
      </c>
      <c r="N28">
        <f t="shared" si="0"/>
        <v>216</v>
      </c>
      <c r="P28" s="17"/>
    </row>
    <row r="29" spans="1:16" x14ac:dyDescent="0.25">
      <c r="B29">
        <v>145</v>
      </c>
      <c r="C29">
        <v>22</v>
      </c>
      <c r="D29">
        <v>61</v>
      </c>
      <c r="E29">
        <v>18</v>
      </c>
      <c r="F29">
        <v>2</v>
      </c>
      <c r="G29">
        <v>8</v>
      </c>
      <c r="H29">
        <v>4</v>
      </c>
      <c r="I29">
        <v>18</v>
      </c>
      <c r="J29">
        <v>2</v>
      </c>
      <c r="L29">
        <v>2</v>
      </c>
      <c r="M29">
        <v>3</v>
      </c>
      <c r="N29">
        <f t="shared" si="0"/>
        <v>285</v>
      </c>
      <c r="O29">
        <f>SUM(N21:N29)</f>
        <v>5073</v>
      </c>
      <c r="P29" s="17">
        <f>O29/O30</f>
        <v>0.11972246477709862</v>
      </c>
    </row>
    <row r="30" spans="1:16" x14ac:dyDescent="0.25">
      <c r="O30">
        <f>SUM(O5:O29)</f>
        <v>42373</v>
      </c>
      <c r="P30" s="17"/>
    </row>
    <row r="31" spans="1:16" x14ac:dyDescent="0.25">
      <c r="B31">
        <f>SUM(B2:B29)</f>
        <v>31294</v>
      </c>
      <c r="C31">
        <f t="shared" ref="C31:M31" si="1">SUM(C2:C29)</f>
        <v>2721</v>
      </c>
      <c r="D31">
        <f t="shared" si="1"/>
        <v>4738</v>
      </c>
      <c r="E31">
        <f t="shared" si="1"/>
        <v>1455</v>
      </c>
      <c r="F31">
        <f t="shared" si="1"/>
        <v>281</v>
      </c>
      <c r="G31">
        <f t="shared" si="1"/>
        <v>323</v>
      </c>
      <c r="H31">
        <f t="shared" si="1"/>
        <v>258</v>
      </c>
      <c r="I31">
        <f t="shared" si="1"/>
        <v>866</v>
      </c>
      <c r="J31">
        <f t="shared" si="1"/>
        <v>190</v>
      </c>
      <c r="K31">
        <f t="shared" si="1"/>
        <v>24</v>
      </c>
      <c r="L31">
        <f t="shared" si="1"/>
        <v>76</v>
      </c>
      <c r="M31">
        <f t="shared" si="1"/>
        <v>147</v>
      </c>
    </row>
    <row r="33" spans="1:3" x14ac:dyDescent="0.25">
      <c r="A33" t="s">
        <v>35</v>
      </c>
      <c r="B33">
        <f>B31</f>
        <v>31294</v>
      </c>
      <c r="C33" s="17">
        <f>B33/$B$38</f>
        <v>0.73853633209827008</v>
      </c>
    </row>
    <row r="34" spans="1:3" x14ac:dyDescent="0.25">
      <c r="A34" t="s">
        <v>25</v>
      </c>
      <c r="B34">
        <f>C31+D31+E31</f>
        <v>8914</v>
      </c>
      <c r="C34" s="17">
        <f t="shared" ref="C34:C37" si="2">B34/$B$38</f>
        <v>0.21036981096452931</v>
      </c>
    </row>
    <row r="35" spans="1:3" x14ac:dyDescent="0.25">
      <c r="A35" t="s">
        <v>27</v>
      </c>
      <c r="B35">
        <f>SUM(F31:G31)</f>
        <v>604</v>
      </c>
      <c r="C35" s="17">
        <f t="shared" si="2"/>
        <v>1.4254360087791754E-2</v>
      </c>
    </row>
    <row r="36" spans="1:3" x14ac:dyDescent="0.25">
      <c r="A36" t="s">
        <v>26</v>
      </c>
      <c r="B36">
        <f>SUM(H31:L31)</f>
        <v>1414</v>
      </c>
      <c r="C36" s="17">
        <f t="shared" si="2"/>
        <v>3.3370306563141626E-2</v>
      </c>
    </row>
    <row r="37" spans="1:3" x14ac:dyDescent="0.25">
      <c r="A37" t="s">
        <v>28</v>
      </c>
      <c r="B37">
        <f>M31</f>
        <v>147</v>
      </c>
      <c r="C37" s="17">
        <f t="shared" si="2"/>
        <v>3.4691902862671983E-3</v>
      </c>
    </row>
    <row r="38" spans="1:3" x14ac:dyDescent="0.25">
      <c r="B38">
        <f>SUM(B33:B37)</f>
        <v>42373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1"/>
  <sheetViews>
    <sheetView zoomScale="80" zoomScaleNormal="80" workbookViewId="0">
      <selection activeCell="I7" sqref="I7"/>
    </sheetView>
  </sheetViews>
  <sheetFormatPr defaultRowHeight="15" x14ac:dyDescent="0.25"/>
  <cols>
    <col min="2" max="2" width="13.5703125" customWidth="1"/>
    <col min="13" max="13" width="13.140625" customWidth="1"/>
  </cols>
  <sheetData>
    <row r="2" spans="2:22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M2" s="15" t="s">
        <v>56</v>
      </c>
      <c r="N2" s="7" t="s">
        <v>41</v>
      </c>
      <c r="O2" s="7" t="s">
        <v>42</v>
      </c>
      <c r="P2" s="7" t="s">
        <v>43</v>
      </c>
      <c r="Q2" s="7" t="s">
        <v>44</v>
      </c>
      <c r="R2" s="7" t="s">
        <v>45</v>
      </c>
      <c r="S2" s="7" t="s">
        <v>46</v>
      </c>
      <c r="T2" s="7" t="s">
        <v>47</v>
      </c>
      <c r="U2" s="15"/>
      <c r="V2" s="15"/>
    </row>
    <row r="3" spans="2:22" x14ac:dyDescent="0.25">
      <c r="B3" s="7"/>
      <c r="C3" s="7"/>
      <c r="D3" s="7"/>
      <c r="E3" s="7"/>
      <c r="F3" s="7"/>
      <c r="G3" s="7"/>
      <c r="H3" s="7"/>
      <c r="I3" s="7"/>
      <c r="J3" s="7"/>
      <c r="K3" s="7"/>
      <c r="M3" s="19" t="s">
        <v>32</v>
      </c>
      <c r="N3" s="7">
        <f>C13+C22+C31+C40+C49+C58+C67+C76+C85</f>
        <v>11</v>
      </c>
      <c r="O3" s="7">
        <f t="shared" ref="O3:T3" si="0">D13+D22+D31+D40+D49+D58+D67+D76+D85</f>
        <v>11</v>
      </c>
      <c r="P3" s="7">
        <f t="shared" si="0"/>
        <v>14</v>
      </c>
      <c r="Q3" s="7">
        <f t="shared" si="0"/>
        <v>10</v>
      </c>
      <c r="R3" s="7">
        <f t="shared" si="0"/>
        <v>9</v>
      </c>
      <c r="S3" s="7">
        <f t="shared" si="0"/>
        <v>9</v>
      </c>
      <c r="T3" s="7">
        <f t="shared" si="0"/>
        <v>6</v>
      </c>
      <c r="U3" s="7">
        <f t="shared" ref="U3:U7" si="1">SUM(N3:T3)</f>
        <v>70</v>
      </c>
      <c r="V3" s="7"/>
    </row>
    <row r="4" spans="2:22" x14ac:dyDescent="0.25">
      <c r="B4" s="7"/>
      <c r="C4" s="7"/>
      <c r="D4" s="7"/>
      <c r="E4" s="7"/>
      <c r="F4" s="7"/>
      <c r="G4" s="7"/>
      <c r="H4" s="7"/>
      <c r="I4" s="7"/>
      <c r="J4" s="7"/>
      <c r="K4" s="7"/>
      <c r="M4" s="6" t="s">
        <v>30</v>
      </c>
      <c r="N4" s="7">
        <f t="shared" ref="N4:N7" si="2">C14+C23+C32+C41+C50+C59+C68+C77+C86</f>
        <v>10</v>
      </c>
      <c r="O4" s="7">
        <f t="shared" ref="O4:O7" si="3">D14+D23+D32+D41+D50+D59+D68+D77+D86</f>
        <v>7</v>
      </c>
      <c r="P4" s="7">
        <f t="shared" ref="P4:P7" si="4">E14+E23+E32+E41+E50+E59+E68+E77+E86</f>
        <v>9</v>
      </c>
      <c r="Q4" s="7">
        <f t="shared" ref="Q4:Q7" si="5">F14+F23+F32+F41+F50+F59+F68+F77+F86</f>
        <v>7</v>
      </c>
      <c r="R4" s="7">
        <f t="shared" ref="R4:R7" si="6">G14+G23+G32+G41+G50+G59+G68+G77+G86</f>
        <v>8</v>
      </c>
      <c r="S4" s="7">
        <f t="shared" ref="S4:S7" si="7">H14+H23+H32+H41+H50+H59+H68+H77+H86</f>
        <v>6</v>
      </c>
      <c r="T4" s="7">
        <f t="shared" ref="T4:T7" si="8">I14+I23+I32+I41+I50+I59+I68+I77+I86</f>
        <v>5</v>
      </c>
      <c r="U4" s="7">
        <f t="shared" si="1"/>
        <v>52</v>
      </c>
      <c r="V4" s="7"/>
    </row>
    <row r="5" spans="2:22" x14ac:dyDescent="0.25">
      <c r="B5" s="7"/>
      <c r="C5" s="7"/>
      <c r="D5" s="7"/>
      <c r="E5" s="7"/>
      <c r="F5" s="7"/>
      <c r="G5" s="7"/>
      <c r="H5" s="7"/>
      <c r="I5" s="7"/>
      <c r="J5" s="7"/>
      <c r="K5" s="7"/>
      <c r="M5" s="6" t="s">
        <v>31</v>
      </c>
      <c r="N5" s="7">
        <f t="shared" si="2"/>
        <v>7</v>
      </c>
      <c r="O5" s="7">
        <f t="shared" si="3"/>
        <v>9</v>
      </c>
      <c r="P5" s="7">
        <f t="shared" si="4"/>
        <v>10</v>
      </c>
      <c r="Q5" s="7">
        <f t="shared" si="5"/>
        <v>9</v>
      </c>
      <c r="R5" s="7">
        <f t="shared" si="6"/>
        <v>9</v>
      </c>
      <c r="S5" s="7">
        <f t="shared" si="7"/>
        <v>7</v>
      </c>
      <c r="T5" s="7">
        <f t="shared" si="8"/>
        <v>4</v>
      </c>
      <c r="U5" s="7">
        <f t="shared" si="1"/>
        <v>55</v>
      </c>
      <c r="V5" s="7"/>
    </row>
    <row r="6" spans="2:22" x14ac:dyDescent="0.25">
      <c r="B6" s="7"/>
      <c r="C6" s="7"/>
      <c r="D6" s="7"/>
      <c r="E6" s="7"/>
      <c r="F6" s="7"/>
      <c r="G6" s="7"/>
      <c r="H6" s="7"/>
      <c r="I6" s="7"/>
      <c r="J6" s="7"/>
      <c r="K6" s="7"/>
      <c r="M6" s="19" t="s">
        <v>33</v>
      </c>
      <c r="N6" s="7">
        <f t="shared" si="2"/>
        <v>11</v>
      </c>
      <c r="O6" s="7">
        <f t="shared" si="3"/>
        <v>11</v>
      </c>
      <c r="P6" s="7">
        <f t="shared" si="4"/>
        <v>13</v>
      </c>
      <c r="Q6" s="7">
        <f t="shared" si="5"/>
        <v>12</v>
      </c>
      <c r="R6" s="7">
        <f t="shared" si="6"/>
        <v>9</v>
      </c>
      <c r="S6" s="7">
        <f t="shared" si="7"/>
        <v>15</v>
      </c>
      <c r="T6" s="7">
        <f t="shared" si="8"/>
        <v>8</v>
      </c>
      <c r="U6" s="7">
        <f t="shared" si="1"/>
        <v>79</v>
      </c>
      <c r="V6" s="7"/>
    </row>
    <row r="7" spans="2:22" x14ac:dyDescent="0.25">
      <c r="B7" s="7"/>
      <c r="C7" s="7"/>
      <c r="D7" s="7"/>
      <c r="E7" s="7"/>
      <c r="F7" s="7"/>
      <c r="G7" s="7"/>
      <c r="H7" s="7"/>
      <c r="I7" s="7"/>
      <c r="J7" s="7"/>
      <c r="K7" s="7"/>
      <c r="M7" s="19" t="s">
        <v>34</v>
      </c>
      <c r="N7" s="7">
        <f t="shared" si="2"/>
        <v>13</v>
      </c>
      <c r="O7" s="7">
        <f t="shared" si="3"/>
        <v>3</v>
      </c>
      <c r="P7" s="7">
        <f t="shared" si="4"/>
        <v>7</v>
      </c>
      <c r="Q7" s="7">
        <f t="shared" si="5"/>
        <v>8</v>
      </c>
      <c r="R7" s="7">
        <f t="shared" si="6"/>
        <v>7</v>
      </c>
      <c r="S7" s="7">
        <f t="shared" si="7"/>
        <v>8</v>
      </c>
      <c r="T7" s="7">
        <f t="shared" si="8"/>
        <v>8</v>
      </c>
      <c r="U7" s="7">
        <f t="shared" si="1"/>
        <v>54</v>
      </c>
      <c r="V7" s="7"/>
    </row>
    <row r="8" spans="2:22" x14ac:dyDescent="0.25">
      <c r="B8" s="7"/>
      <c r="C8" s="7"/>
      <c r="D8" s="7"/>
      <c r="E8" s="7"/>
      <c r="F8" s="7"/>
      <c r="G8" s="7"/>
      <c r="H8" s="7"/>
      <c r="I8" s="7"/>
      <c r="J8" s="7"/>
      <c r="K8" s="7"/>
      <c r="N8" s="7">
        <f>SUM(N3:N7)</f>
        <v>52</v>
      </c>
      <c r="O8" s="7">
        <f t="shared" ref="O8:T8" si="9">SUM(O3:O7)</f>
        <v>41</v>
      </c>
      <c r="P8" s="7">
        <f t="shared" si="9"/>
        <v>53</v>
      </c>
      <c r="Q8" s="7">
        <f t="shared" si="9"/>
        <v>46</v>
      </c>
      <c r="R8" s="7">
        <f t="shared" si="9"/>
        <v>42</v>
      </c>
      <c r="S8" s="7">
        <f t="shared" si="9"/>
        <v>45</v>
      </c>
      <c r="T8" s="7">
        <f t="shared" si="9"/>
        <v>31</v>
      </c>
      <c r="U8" s="7">
        <f>SUM(N8:T8)</f>
        <v>310</v>
      </c>
    </row>
    <row r="9" spans="2:22" x14ac:dyDescent="0.25">
      <c r="B9" s="7"/>
      <c r="C9" s="7"/>
      <c r="D9" s="7"/>
      <c r="E9" s="7"/>
      <c r="F9" s="7"/>
      <c r="G9" s="7"/>
      <c r="H9" s="7"/>
      <c r="I9" s="7"/>
      <c r="J9" s="7"/>
      <c r="K9" s="7"/>
    </row>
    <row r="10" spans="2:22" x14ac:dyDescent="0.25">
      <c r="N10" s="36">
        <f>N3/$U$8</f>
        <v>3.5483870967741936E-2</v>
      </c>
      <c r="O10" s="36">
        <f t="shared" ref="O10:T10" si="10">O3/$U$8</f>
        <v>3.5483870967741936E-2</v>
      </c>
      <c r="P10" s="36">
        <f t="shared" si="10"/>
        <v>4.5161290322580643E-2</v>
      </c>
      <c r="Q10" s="36">
        <f t="shared" si="10"/>
        <v>3.2258064516129031E-2</v>
      </c>
      <c r="R10" s="36">
        <f t="shared" si="10"/>
        <v>2.903225806451613E-2</v>
      </c>
      <c r="S10" s="36">
        <f t="shared" si="10"/>
        <v>2.903225806451613E-2</v>
      </c>
      <c r="T10" s="36">
        <f t="shared" si="10"/>
        <v>1.935483870967742E-2</v>
      </c>
      <c r="U10" s="36">
        <f t="shared" ref="U10" si="11">U3/$U$8</f>
        <v>0.22580645161290322</v>
      </c>
    </row>
    <row r="11" spans="2:22" ht="15.75" thickBot="1" x14ac:dyDescent="0.3">
      <c r="N11" s="36">
        <f t="shared" ref="N11:T11" si="12">N4/$U$8</f>
        <v>3.2258064516129031E-2</v>
      </c>
      <c r="O11" s="36">
        <f t="shared" si="12"/>
        <v>2.2580645161290321E-2</v>
      </c>
      <c r="P11" s="36">
        <f t="shared" si="12"/>
        <v>2.903225806451613E-2</v>
      </c>
      <c r="Q11" s="36">
        <f t="shared" si="12"/>
        <v>2.2580645161290321E-2</v>
      </c>
      <c r="R11" s="36">
        <f t="shared" si="12"/>
        <v>2.5806451612903226E-2</v>
      </c>
      <c r="S11" s="36">
        <f t="shared" si="12"/>
        <v>1.935483870967742E-2</v>
      </c>
      <c r="T11" s="36">
        <f t="shared" si="12"/>
        <v>1.6129032258064516E-2</v>
      </c>
      <c r="U11" s="36">
        <f t="shared" ref="U11" si="13">U4/$U$8</f>
        <v>0.16774193548387098</v>
      </c>
    </row>
    <row r="12" spans="2:22" x14ac:dyDescent="0.25">
      <c r="B12" s="20"/>
      <c r="C12" s="21" t="s">
        <v>41</v>
      </c>
      <c r="D12" s="21" t="s">
        <v>42</v>
      </c>
      <c r="E12" s="21" t="s">
        <v>43</v>
      </c>
      <c r="F12" s="21" t="s">
        <v>44</v>
      </c>
      <c r="G12" s="21" t="s">
        <v>45</v>
      </c>
      <c r="H12" s="21" t="s">
        <v>46</v>
      </c>
      <c r="I12" s="21" t="s">
        <v>47</v>
      </c>
      <c r="J12" s="22"/>
      <c r="K12" s="23"/>
      <c r="N12" s="36">
        <f t="shared" ref="N12:T12" si="14">N5/$U$8</f>
        <v>2.2580645161290321E-2</v>
      </c>
      <c r="O12" s="36">
        <f t="shared" si="14"/>
        <v>2.903225806451613E-2</v>
      </c>
      <c r="P12" s="36">
        <f t="shared" si="14"/>
        <v>3.2258064516129031E-2</v>
      </c>
      <c r="Q12" s="36">
        <f t="shared" si="14"/>
        <v>2.903225806451613E-2</v>
      </c>
      <c r="R12" s="36">
        <f t="shared" si="14"/>
        <v>2.903225806451613E-2</v>
      </c>
      <c r="S12" s="36">
        <f t="shared" si="14"/>
        <v>2.2580645161290321E-2</v>
      </c>
      <c r="T12" s="36">
        <f t="shared" si="14"/>
        <v>1.2903225806451613E-2</v>
      </c>
      <c r="U12" s="36">
        <f t="shared" ref="U12" si="15">U5/$U$8</f>
        <v>0.17741935483870969</v>
      </c>
    </row>
    <row r="13" spans="2:22" x14ac:dyDescent="0.25">
      <c r="B13" s="24" t="s">
        <v>32</v>
      </c>
      <c r="C13" s="25">
        <v>0</v>
      </c>
      <c r="D13" s="25">
        <v>1</v>
      </c>
      <c r="E13" s="25">
        <v>4</v>
      </c>
      <c r="F13" s="25">
        <v>1</v>
      </c>
      <c r="G13" s="25">
        <v>3</v>
      </c>
      <c r="H13" s="35">
        <v>3</v>
      </c>
      <c r="I13" s="35">
        <v>0</v>
      </c>
      <c r="J13" s="25">
        <f>SUM(C13:I13)</f>
        <v>12</v>
      </c>
      <c r="K13" s="26"/>
      <c r="N13" s="36">
        <f t="shared" ref="N13:T13" si="16">N6/$U$8</f>
        <v>3.5483870967741936E-2</v>
      </c>
      <c r="O13" s="36">
        <f t="shared" si="16"/>
        <v>3.5483870967741936E-2</v>
      </c>
      <c r="P13" s="36">
        <f t="shared" si="16"/>
        <v>4.1935483870967745E-2</v>
      </c>
      <c r="Q13" s="36">
        <f t="shared" si="16"/>
        <v>3.870967741935484E-2</v>
      </c>
      <c r="R13" s="36">
        <f t="shared" si="16"/>
        <v>2.903225806451613E-2</v>
      </c>
      <c r="S13" s="36">
        <f t="shared" si="16"/>
        <v>4.8387096774193547E-2</v>
      </c>
      <c r="T13" s="36">
        <f t="shared" si="16"/>
        <v>2.5806451612903226E-2</v>
      </c>
      <c r="U13" s="36">
        <f t="shared" ref="U13" si="17">U6/$U$8</f>
        <v>0.25483870967741934</v>
      </c>
    </row>
    <row r="14" spans="2:22" x14ac:dyDescent="0.25">
      <c r="B14" s="27" t="s">
        <v>30</v>
      </c>
      <c r="C14" s="25">
        <v>1</v>
      </c>
      <c r="D14" s="25">
        <v>1</v>
      </c>
      <c r="E14" s="25">
        <v>1</v>
      </c>
      <c r="F14" s="25">
        <v>2</v>
      </c>
      <c r="G14" s="35">
        <v>1</v>
      </c>
      <c r="H14" s="25">
        <v>1</v>
      </c>
      <c r="I14" s="25">
        <v>1</v>
      </c>
      <c r="J14" s="25">
        <f t="shared" ref="J14:J77" si="18">SUM(C14:I14)</f>
        <v>8</v>
      </c>
      <c r="K14" s="26"/>
      <c r="N14" s="36">
        <f t="shared" ref="N14:T15" si="19">N7/$U$8</f>
        <v>4.1935483870967745E-2</v>
      </c>
      <c r="O14" s="36">
        <f t="shared" si="19"/>
        <v>9.6774193548387101E-3</v>
      </c>
      <c r="P14" s="36">
        <f t="shared" si="19"/>
        <v>2.2580645161290321E-2</v>
      </c>
      <c r="Q14" s="36">
        <f t="shared" si="19"/>
        <v>2.5806451612903226E-2</v>
      </c>
      <c r="R14" s="36">
        <f t="shared" si="19"/>
        <v>2.2580645161290321E-2</v>
      </c>
      <c r="S14" s="36">
        <f t="shared" si="19"/>
        <v>2.5806451612903226E-2</v>
      </c>
      <c r="T14" s="36">
        <f t="shared" si="19"/>
        <v>2.5806451612903226E-2</v>
      </c>
      <c r="U14" s="36">
        <f t="shared" ref="U14" si="20">U7/$U$8</f>
        <v>0.17419354838709677</v>
      </c>
    </row>
    <row r="15" spans="2:22" x14ac:dyDescent="0.25">
      <c r="B15" s="27" t="s">
        <v>31</v>
      </c>
      <c r="C15" s="25">
        <v>1</v>
      </c>
      <c r="D15" s="25">
        <v>2</v>
      </c>
      <c r="E15" s="25">
        <v>2</v>
      </c>
      <c r="F15" s="25">
        <v>1</v>
      </c>
      <c r="G15" s="35">
        <v>1</v>
      </c>
      <c r="H15" s="35">
        <v>1</v>
      </c>
      <c r="I15" s="35">
        <v>1</v>
      </c>
      <c r="J15" s="25">
        <f t="shared" si="18"/>
        <v>9</v>
      </c>
      <c r="K15" s="26"/>
      <c r="N15" s="36">
        <f t="shared" si="19"/>
        <v>0.16774193548387098</v>
      </c>
      <c r="O15" s="36">
        <f t="shared" si="19"/>
        <v>0.13225806451612904</v>
      </c>
      <c r="P15" s="36">
        <f t="shared" si="19"/>
        <v>0.17096774193548386</v>
      </c>
      <c r="Q15" s="36">
        <f t="shared" si="19"/>
        <v>0.14838709677419354</v>
      </c>
      <c r="R15" s="36">
        <f t="shared" si="19"/>
        <v>0.13548387096774195</v>
      </c>
      <c r="S15" s="36">
        <f t="shared" si="19"/>
        <v>0.14516129032258066</v>
      </c>
      <c r="T15" s="36">
        <f t="shared" si="19"/>
        <v>0.1</v>
      </c>
    </row>
    <row r="16" spans="2:22" x14ac:dyDescent="0.25">
      <c r="B16" s="24" t="s">
        <v>33</v>
      </c>
      <c r="C16" s="25">
        <v>2</v>
      </c>
      <c r="D16" s="25">
        <v>4</v>
      </c>
      <c r="E16" s="25">
        <v>2</v>
      </c>
      <c r="F16" s="25">
        <v>2</v>
      </c>
      <c r="G16" s="25">
        <v>3</v>
      </c>
      <c r="H16" s="35">
        <v>1</v>
      </c>
      <c r="I16" s="25">
        <v>1</v>
      </c>
      <c r="J16" s="25">
        <f t="shared" si="18"/>
        <v>15</v>
      </c>
      <c r="K16" s="26"/>
      <c r="P16" s="17">
        <f>AVERAGE(N15:R15)</f>
        <v>0.15096774193548387</v>
      </c>
      <c r="S16" s="17">
        <f>AVERAGE(S15:T15)</f>
        <v>0.12258064516129033</v>
      </c>
    </row>
    <row r="17" spans="2:11" x14ac:dyDescent="0.25">
      <c r="B17" s="24" t="s">
        <v>34</v>
      </c>
      <c r="C17" s="25">
        <v>7</v>
      </c>
      <c r="D17" s="35">
        <v>0</v>
      </c>
      <c r="E17" s="25">
        <v>1</v>
      </c>
      <c r="F17" s="35">
        <v>0</v>
      </c>
      <c r="G17" s="35">
        <v>0</v>
      </c>
      <c r="H17" s="25">
        <v>2</v>
      </c>
      <c r="I17" s="35">
        <v>0</v>
      </c>
      <c r="J17" s="25">
        <f t="shared" si="18"/>
        <v>10</v>
      </c>
      <c r="K17" s="26"/>
    </row>
    <row r="18" spans="2:11" x14ac:dyDescent="0.25">
      <c r="B18" s="28"/>
      <c r="C18" s="25">
        <f>SUM(C13:C17)</f>
        <v>11</v>
      </c>
      <c r="D18" s="25">
        <f t="shared" ref="D18:I18" si="21">SUM(D13:D17)</f>
        <v>8</v>
      </c>
      <c r="E18" s="25">
        <f t="shared" si="21"/>
        <v>10</v>
      </c>
      <c r="F18" s="25">
        <f t="shared" si="21"/>
        <v>6</v>
      </c>
      <c r="G18" s="25">
        <f t="shared" si="21"/>
        <v>8</v>
      </c>
      <c r="H18" s="25">
        <f t="shared" si="21"/>
        <v>8</v>
      </c>
      <c r="I18" s="25">
        <f t="shared" si="21"/>
        <v>3</v>
      </c>
      <c r="J18" s="25"/>
      <c r="K18" s="29"/>
    </row>
    <row r="19" spans="2:11" ht="15.75" thickBot="1" x14ac:dyDescent="0.3">
      <c r="B19" s="30"/>
      <c r="C19" s="31"/>
      <c r="D19" s="31"/>
      <c r="E19" s="31"/>
      <c r="F19" s="31"/>
      <c r="G19" s="31"/>
      <c r="H19" s="31"/>
      <c r="I19" s="31"/>
      <c r="J19" s="32"/>
      <c r="K19" s="33"/>
    </row>
    <row r="20" spans="2:11" ht="15.75" thickBot="1" x14ac:dyDescent="0.3"/>
    <row r="21" spans="2:11" x14ac:dyDescent="0.25">
      <c r="B21" s="20"/>
      <c r="C21" s="21" t="s">
        <v>41</v>
      </c>
      <c r="D21" s="21" t="s">
        <v>42</v>
      </c>
      <c r="E21" s="21" t="s">
        <v>43</v>
      </c>
      <c r="F21" s="21" t="s">
        <v>44</v>
      </c>
      <c r="G21" s="21" t="s">
        <v>45</v>
      </c>
      <c r="H21" s="21" t="s">
        <v>46</v>
      </c>
      <c r="I21" s="21" t="s">
        <v>47</v>
      </c>
      <c r="J21" s="22"/>
      <c r="K21" s="23"/>
    </row>
    <row r="22" spans="2:11" x14ac:dyDescent="0.25">
      <c r="B22" s="24" t="s">
        <v>32</v>
      </c>
      <c r="C22" s="25"/>
      <c r="D22" s="25">
        <v>3</v>
      </c>
      <c r="E22" s="25">
        <v>1</v>
      </c>
      <c r="F22" s="25">
        <v>2</v>
      </c>
      <c r="G22" s="25">
        <v>1</v>
      </c>
      <c r="H22" s="25">
        <v>1</v>
      </c>
      <c r="I22" s="25">
        <v>2</v>
      </c>
      <c r="J22" s="25">
        <f>SUM(C22:I22)</f>
        <v>10</v>
      </c>
      <c r="K22" s="26"/>
    </row>
    <row r="23" spans="2:11" x14ac:dyDescent="0.25">
      <c r="B23" s="27" t="s">
        <v>30</v>
      </c>
      <c r="C23" s="25">
        <v>2</v>
      </c>
      <c r="D23" s="25">
        <v>1</v>
      </c>
      <c r="E23" s="25">
        <v>2</v>
      </c>
      <c r="F23" s="25">
        <v>1</v>
      </c>
      <c r="G23" s="25">
        <v>2</v>
      </c>
      <c r="H23" s="35">
        <v>1</v>
      </c>
      <c r="I23" s="25"/>
      <c r="J23" s="25">
        <f t="shared" si="18"/>
        <v>9</v>
      </c>
      <c r="K23" s="26"/>
    </row>
    <row r="24" spans="2:11" x14ac:dyDescent="0.25">
      <c r="B24" s="27" t="s">
        <v>31</v>
      </c>
      <c r="C24" s="25"/>
      <c r="D24" s="25"/>
      <c r="E24" s="25">
        <v>1</v>
      </c>
      <c r="F24" s="25"/>
      <c r="G24" s="25">
        <v>1</v>
      </c>
      <c r="H24" s="25">
        <v>2</v>
      </c>
      <c r="I24" s="25">
        <v>2</v>
      </c>
      <c r="J24" s="25">
        <f t="shared" si="18"/>
        <v>6</v>
      </c>
      <c r="K24" s="26"/>
    </row>
    <row r="25" spans="2:11" x14ac:dyDescent="0.25">
      <c r="B25" s="24" t="s">
        <v>33</v>
      </c>
      <c r="C25" s="25">
        <v>2</v>
      </c>
      <c r="D25" s="25">
        <v>1</v>
      </c>
      <c r="E25" s="25">
        <v>1</v>
      </c>
      <c r="F25" s="25">
        <v>3</v>
      </c>
      <c r="G25" s="25">
        <v>3</v>
      </c>
      <c r="H25" s="25">
        <v>3</v>
      </c>
      <c r="I25" s="35">
        <v>1</v>
      </c>
      <c r="J25" s="25">
        <f t="shared" si="18"/>
        <v>14</v>
      </c>
      <c r="K25" s="26"/>
    </row>
    <row r="26" spans="2:11" x14ac:dyDescent="0.25">
      <c r="B26" s="24" t="s">
        <v>34</v>
      </c>
      <c r="C26" s="25">
        <v>1</v>
      </c>
      <c r="D26" s="25">
        <v>1</v>
      </c>
      <c r="E26" s="25"/>
      <c r="F26" s="25">
        <v>1</v>
      </c>
      <c r="G26" s="35">
        <v>3</v>
      </c>
      <c r="H26" s="35">
        <v>1</v>
      </c>
      <c r="I26" s="25">
        <v>2</v>
      </c>
      <c r="J26" s="25">
        <f t="shared" si="18"/>
        <v>9</v>
      </c>
      <c r="K26" s="26"/>
    </row>
    <row r="27" spans="2:11" x14ac:dyDescent="0.25">
      <c r="B27" s="28"/>
      <c r="C27" s="25">
        <f>SUM(C22:C26)</f>
        <v>5</v>
      </c>
      <c r="D27" s="25">
        <f t="shared" ref="D27" si="22">SUM(D22:D26)</f>
        <v>6</v>
      </c>
      <c r="E27" s="25">
        <f t="shared" ref="E27" si="23">SUM(E22:E26)</f>
        <v>5</v>
      </c>
      <c r="F27" s="25">
        <f t="shared" ref="F27" si="24">SUM(F22:F26)</f>
        <v>7</v>
      </c>
      <c r="G27" s="25">
        <f t="shared" ref="G27" si="25">SUM(G22:G26)</f>
        <v>10</v>
      </c>
      <c r="H27" s="25">
        <f t="shared" ref="H27" si="26">SUM(H22:H26)</f>
        <v>8</v>
      </c>
      <c r="I27" s="25">
        <f t="shared" ref="I27" si="27">SUM(I22:I26)</f>
        <v>7</v>
      </c>
      <c r="J27" s="25"/>
      <c r="K27" s="29"/>
    </row>
    <row r="28" spans="2:11" ht="15.75" thickBot="1" x14ac:dyDescent="0.3">
      <c r="B28" s="30"/>
      <c r="C28" s="31"/>
      <c r="D28" s="31"/>
      <c r="E28" s="31"/>
      <c r="F28" s="31"/>
      <c r="G28" s="31"/>
      <c r="H28" s="31"/>
      <c r="I28" s="31"/>
      <c r="J28" s="32"/>
      <c r="K28" s="33"/>
    </row>
    <row r="29" spans="2:11" ht="15.75" thickBot="1" x14ac:dyDescent="0.3"/>
    <row r="30" spans="2:11" x14ac:dyDescent="0.25">
      <c r="B30" s="20"/>
      <c r="C30" s="21" t="s">
        <v>41</v>
      </c>
      <c r="D30" s="21" t="s">
        <v>42</v>
      </c>
      <c r="E30" s="21" t="s">
        <v>43</v>
      </c>
      <c r="F30" s="21" t="s">
        <v>44</v>
      </c>
      <c r="G30" s="21" t="s">
        <v>45</v>
      </c>
      <c r="H30" s="21" t="s">
        <v>46</v>
      </c>
      <c r="I30" s="21" t="s">
        <v>47</v>
      </c>
      <c r="J30" s="22"/>
      <c r="K30" s="23"/>
    </row>
    <row r="31" spans="2:11" x14ac:dyDescent="0.25">
      <c r="B31" s="24" t="s">
        <v>32</v>
      </c>
      <c r="C31" s="25">
        <v>1</v>
      </c>
      <c r="D31" s="25">
        <v>1</v>
      </c>
      <c r="E31" s="25"/>
      <c r="F31" s="25">
        <v>1</v>
      </c>
      <c r="G31" s="25"/>
      <c r="H31" s="25"/>
      <c r="I31" s="25">
        <v>1</v>
      </c>
      <c r="J31" s="25">
        <f>SUM(C31:I31)</f>
        <v>4</v>
      </c>
      <c r="K31" s="26"/>
    </row>
    <row r="32" spans="2:11" x14ac:dyDescent="0.25">
      <c r="B32" s="27" t="s">
        <v>30</v>
      </c>
      <c r="C32" s="25">
        <v>2</v>
      </c>
      <c r="D32" s="25"/>
      <c r="E32" s="25">
        <v>1</v>
      </c>
      <c r="F32" s="25"/>
      <c r="G32" s="25">
        <v>1</v>
      </c>
      <c r="H32" s="25"/>
      <c r="I32" s="25">
        <v>1</v>
      </c>
      <c r="J32" s="25">
        <f t="shared" si="18"/>
        <v>5</v>
      </c>
      <c r="K32" s="26"/>
    </row>
    <row r="33" spans="2:11" x14ac:dyDescent="0.25">
      <c r="B33" s="27" t="s">
        <v>31</v>
      </c>
      <c r="C33" s="25"/>
      <c r="D33" s="25"/>
      <c r="E33" s="25">
        <v>1</v>
      </c>
      <c r="F33" s="25">
        <v>2</v>
      </c>
      <c r="G33" s="25">
        <v>1</v>
      </c>
      <c r="H33" s="25"/>
      <c r="I33" s="25"/>
      <c r="J33" s="25">
        <f t="shared" si="18"/>
        <v>4</v>
      </c>
      <c r="K33" s="34"/>
    </row>
    <row r="34" spans="2:11" x14ac:dyDescent="0.25">
      <c r="B34" s="24" t="s">
        <v>33</v>
      </c>
      <c r="C34" s="25">
        <v>4</v>
      </c>
      <c r="D34" s="25">
        <v>1</v>
      </c>
      <c r="E34" s="25">
        <v>4</v>
      </c>
      <c r="F34" s="25">
        <v>3</v>
      </c>
      <c r="G34" s="35">
        <v>1</v>
      </c>
      <c r="H34" s="35">
        <v>3</v>
      </c>
      <c r="I34" s="25">
        <v>2</v>
      </c>
      <c r="J34" s="25">
        <f t="shared" si="18"/>
        <v>18</v>
      </c>
      <c r="K34" s="26"/>
    </row>
    <row r="35" spans="2:11" x14ac:dyDescent="0.25">
      <c r="B35" s="24" t="s">
        <v>34</v>
      </c>
      <c r="C35" s="25"/>
      <c r="D35" s="25"/>
      <c r="E35" s="25">
        <v>1</v>
      </c>
      <c r="F35" s="25">
        <v>2</v>
      </c>
      <c r="G35" s="25">
        <v>1</v>
      </c>
      <c r="H35" s="25"/>
      <c r="I35" s="25"/>
      <c r="J35" s="25">
        <f t="shared" si="18"/>
        <v>4</v>
      </c>
      <c r="K35" s="26"/>
    </row>
    <row r="36" spans="2:11" x14ac:dyDescent="0.25">
      <c r="B36" s="28"/>
      <c r="C36" s="25">
        <f>SUM(C31:C35)</f>
        <v>7</v>
      </c>
      <c r="D36" s="25">
        <f t="shared" ref="D36" si="28">SUM(D31:D35)</f>
        <v>2</v>
      </c>
      <c r="E36" s="25">
        <f t="shared" ref="E36" si="29">SUM(E31:E35)</f>
        <v>7</v>
      </c>
      <c r="F36" s="25">
        <f t="shared" ref="F36" si="30">SUM(F31:F35)</f>
        <v>8</v>
      </c>
      <c r="G36" s="25">
        <f t="shared" ref="G36" si="31">SUM(G31:G35)</f>
        <v>4</v>
      </c>
      <c r="H36" s="25">
        <f t="shared" ref="H36" si="32">SUM(H31:H35)</f>
        <v>3</v>
      </c>
      <c r="I36" s="25">
        <f t="shared" ref="I36" si="33">SUM(I31:I35)</f>
        <v>4</v>
      </c>
      <c r="J36" s="25"/>
      <c r="K36" s="29"/>
    </row>
    <row r="37" spans="2:11" ht="15.75" thickBot="1" x14ac:dyDescent="0.3">
      <c r="B37" s="30"/>
      <c r="C37" s="31"/>
      <c r="D37" s="31"/>
      <c r="E37" s="31"/>
      <c r="F37" s="31"/>
      <c r="G37" s="31"/>
      <c r="H37" s="31"/>
      <c r="I37" s="31"/>
      <c r="J37" s="32"/>
      <c r="K37" s="33"/>
    </row>
    <row r="38" spans="2:11" ht="15.75" thickBot="1" x14ac:dyDescent="0.3"/>
    <row r="39" spans="2:11" x14ac:dyDescent="0.25">
      <c r="B39" s="20"/>
      <c r="C39" s="21" t="s">
        <v>41</v>
      </c>
      <c r="D39" s="21" t="s">
        <v>42</v>
      </c>
      <c r="E39" s="21" t="s">
        <v>43</v>
      </c>
      <c r="F39" s="21" t="s">
        <v>44</v>
      </c>
      <c r="G39" s="21" t="s">
        <v>45</v>
      </c>
      <c r="H39" s="21" t="s">
        <v>46</v>
      </c>
      <c r="I39" s="21" t="s">
        <v>47</v>
      </c>
      <c r="J39" s="22"/>
      <c r="K39" s="23"/>
    </row>
    <row r="40" spans="2:11" x14ac:dyDescent="0.25">
      <c r="B40" s="24" t="s">
        <v>32</v>
      </c>
      <c r="C40" s="25"/>
      <c r="D40" s="25">
        <v>1</v>
      </c>
      <c r="E40" s="25">
        <v>1</v>
      </c>
      <c r="F40" s="25">
        <v>1</v>
      </c>
      <c r="G40" s="25">
        <v>1</v>
      </c>
      <c r="H40" s="25"/>
      <c r="I40" s="25">
        <v>1</v>
      </c>
      <c r="J40" s="25">
        <f>SUM(C40:I40)</f>
        <v>5</v>
      </c>
      <c r="K40" s="26"/>
    </row>
    <row r="41" spans="2:11" x14ac:dyDescent="0.25">
      <c r="B41" s="27" t="s">
        <v>30</v>
      </c>
      <c r="C41" s="25"/>
      <c r="D41" s="25"/>
      <c r="E41" s="25">
        <v>1</v>
      </c>
      <c r="F41" s="25"/>
      <c r="G41" s="25"/>
      <c r="H41" s="25"/>
      <c r="I41" s="25"/>
      <c r="J41" s="25">
        <f t="shared" si="18"/>
        <v>1</v>
      </c>
      <c r="K41" s="26"/>
    </row>
    <row r="42" spans="2:11" x14ac:dyDescent="0.25">
      <c r="B42" s="27" t="s">
        <v>31</v>
      </c>
      <c r="C42" s="25"/>
      <c r="D42" s="25"/>
      <c r="E42" s="25">
        <v>1</v>
      </c>
      <c r="F42" s="25">
        <v>2</v>
      </c>
      <c r="G42" s="25"/>
      <c r="H42" s="25"/>
      <c r="I42" s="25">
        <v>1</v>
      </c>
      <c r="J42" s="25">
        <f t="shared" si="18"/>
        <v>4</v>
      </c>
      <c r="K42" s="26"/>
    </row>
    <row r="43" spans="2:11" x14ac:dyDescent="0.25">
      <c r="B43" s="24" t="s">
        <v>33</v>
      </c>
      <c r="C43" s="25"/>
      <c r="D43" s="25"/>
      <c r="E43" s="25">
        <v>1</v>
      </c>
      <c r="F43" s="25"/>
      <c r="G43" s="25"/>
      <c r="H43" s="25">
        <v>1</v>
      </c>
      <c r="I43" s="25"/>
      <c r="J43" s="25">
        <f t="shared" si="18"/>
        <v>2</v>
      </c>
      <c r="K43" s="26"/>
    </row>
    <row r="44" spans="2:11" x14ac:dyDescent="0.25">
      <c r="B44" s="24" t="s">
        <v>34</v>
      </c>
      <c r="C44" s="25">
        <v>1</v>
      </c>
      <c r="D44" s="25"/>
      <c r="E44" s="25"/>
      <c r="F44" s="25"/>
      <c r="G44" s="25">
        <v>1</v>
      </c>
      <c r="H44" s="25"/>
      <c r="I44" s="25">
        <v>1</v>
      </c>
      <c r="J44" s="25">
        <f t="shared" si="18"/>
        <v>3</v>
      </c>
      <c r="K44" s="26"/>
    </row>
    <row r="45" spans="2:11" x14ac:dyDescent="0.25">
      <c r="B45" s="28"/>
      <c r="C45" s="25">
        <f>SUM(C40:C44)</f>
        <v>1</v>
      </c>
      <c r="D45" s="25">
        <f t="shared" ref="D45" si="34">SUM(D40:D44)</f>
        <v>1</v>
      </c>
      <c r="E45" s="25">
        <f t="shared" ref="E45" si="35">SUM(E40:E44)</f>
        <v>4</v>
      </c>
      <c r="F45" s="25">
        <f t="shared" ref="F45" si="36">SUM(F40:F44)</f>
        <v>3</v>
      </c>
      <c r="G45" s="25">
        <f t="shared" ref="G45" si="37">SUM(G40:G44)</f>
        <v>2</v>
      </c>
      <c r="H45" s="25">
        <f t="shared" ref="H45" si="38">SUM(H40:H44)</f>
        <v>1</v>
      </c>
      <c r="I45" s="25">
        <f t="shared" ref="I45" si="39">SUM(I40:I44)</f>
        <v>3</v>
      </c>
      <c r="J45" s="25"/>
      <c r="K45" s="29"/>
    </row>
    <row r="46" spans="2:11" ht="15.75" thickBot="1" x14ac:dyDescent="0.3">
      <c r="B46" s="30"/>
      <c r="C46" s="31"/>
      <c r="D46" s="31"/>
      <c r="E46" s="31"/>
      <c r="F46" s="31"/>
      <c r="G46" s="31"/>
      <c r="H46" s="31"/>
      <c r="I46" s="31"/>
      <c r="J46" s="32"/>
      <c r="K46" s="33"/>
    </row>
    <row r="47" spans="2:11" ht="15.75" thickBot="1" x14ac:dyDescent="0.3"/>
    <row r="48" spans="2:11" x14ac:dyDescent="0.25">
      <c r="B48" s="20"/>
      <c r="C48" s="21" t="s">
        <v>41</v>
      </c>
      <c r="D48" s="21" t="s">
        <v>42</v>
      </c>
      <c r="E48" s="21" t="s">
        <v>43</v>
      </c>
      <c r="F48" s="21" t="s">
        <v>44</v>
      </c>
      <c r="G48" s="21" t="s">
        <v>45</v>
      </c>
      <c r="H48" s="21" t="s">
        <v>46</v>
      </c>
      <c r="I48" s="21" t="s">
        <v>47</v>
      </c>
      <c r="J48" s="22"/>
      <c r="K48" s="23"/>
    </row>
    <row r="49" spans="2:11" x14ac:dyDescent="0.25">
      <c r="B49" s="24" t="s">
        <v>32</v>
      </c>
      <c r="C49" s="25">
        <v>5</v>
      </c>
      <c r="D49" s="25">
        <v>2</v>
      </c>
      <c r="E49" s="25">
        <v>4</v>
      </c>
      <c r="F49" s="35">
        <v>1</v>
      </c>
      <c r="G49" s="35">
        <v>1</v>
      </c>
      <c r="H49" s="25"/>
      <c r="I49" s="25"/>
      <c r="J49" s="25">
        <f>SUM(C49:I49)</f>
        <v>13</v>
      </c>
      <c r="K49" s="26"/>
    </row>
    <row r="50" spans="2:11" x14ac:dyDescent="0.25">
      <c r="B50" s="27" t="s">
        <v>30</v>
      </c>
      <c r="C50" s="25">
        <v>2</v>
      </c>
      <c r="D50" s="25">
        <v>2</v>
      </c>
      <c r="E50" s="25">
        <v>1</v>
      </c>
      <c r="F50" s="25">
        <v>1</v>
      </c>
      <c r="G50" s="25">
        <v>2</v>
      </c>
      <c r="H50" s="35">
        <v>1</v>
      </c>
      <c r="I50" s="25"/>
      <c r="J50" s="25">
        <f t="shared" si="18"/>
        <v>9</v>
      </c>
      <c r="K50" s="26"/>
    </row>
    <row r="51" spans="2:11" x14ac:dyDescent="0.25">
      <c r="B51" s="27" t="s">
        <v>31</v>
      </c>
      <c r="C51" s="25"/>
      <c r="D51" s="25"/>
      <c r="E51" s="25">
        <v>1</v>
      </c>
      <c r="F51" s="25">
        <v>2</v>
      </c>
      <c r="G51" s="25">
        <v>3</v>
      </c>
      <c r="H51" s="25"/>
      <c r="I51" s="25"/>
      <c r="J51" s="25">
        <f t="shared" si="18"/>
        <v>6</v>
      </c>
      <c r="K51" s="26"/>
    </row>
    <row r="52" spans="2:11" x14ac:dyDescent="0.25">
      <c r="B52" s="24" t="s">
        <v>33</v>
      </c>
      <c r="C52" s="25">
        <v>2</v>
      </c>
      <c r="D52" s="25">
        <v>3</v>
      </c>
      <c r="E52" s="25">
        <v>1</v>
      </c>
      <c r="F52" s="25"/>
      <c r="G52" s="35">
        <v>1</v>
      </c>
      <c r="H52" s="25">
        <v>2</v>
      </c>
      <c r="I52" s="25">
        <v>1</v>
      </c>
      <c r="J52" s="25">
        <f t="shared" si="18"/>
        <v>10</v>
      </c>
      <c r="K52" s="26"/>
    </row>
    <row r="53" spans="2:11" x14ac:dyDescent="0.25">
      <c r="B53" s="24" t="s">
        <v>34</v>
      </c>
      <c r="C53" s="35">
        <v>1</v>
      </c>
      <c r="D53" s="25"/>
      <c r="E53" s="25">
        <v>1</v>
      </c>
      <c r="F53" s="25">
        <v>1</v>
      </c>
      <c r="G53" s="25"/>
      <c r="H53" s="25">
        <v>1</v>
      </c>
      <c r="I53" s="25"/>
      <c r="J53" s="25">
        <f t="shared" si="18"/>
        <v>4</v>
      </c>
      <c r="K53" s="26"/>
    </row>
    <row r="54" spans="2:11" x14ac:dyDescent="0.25">
      <c r="B54" s="28"/>
      <c r="C54" s="25">
        <f>SUM(C49:C53)</f>
        <v>10</v>
      </c>
      <c r="D54" s="25">
        <f t="shared" ref="D54" si="40">SUM(D49:D53)</f>
        <v>7</v>
      </c>
      <c r="E54" s="25">
        <f t="shared" ref="E54" si="41">SUM(E49:E53)</f>
        <v>8</v>
      </c>
      <c r="F54" s="25">
        <f t="shared" ref="F54" si="42">SUM(F49:F53)</f>
        <v>5</v>
      </c>
      <c r="G54" s="25">
        <f t="shared" ref="G54" si="43">SUM(G49:G53)</f>
        <v>7</v>
      </c>
      <c r="H54" s="25">
        <f t="shared" ref="H54" si="44">SUM(H49:H53)</f>
        <v>4</v>
      </c>
      <c r="I54" s="25">
        <f t="shared" ref="I54" si="45">SUM(I49:I53)</f>
        <v>1</v>
      </c>
      <c r="J54" s="25"/>
      <c r="K54" s="29"/>
    </row>
    <row r="55" spans="2:11" ht="15.75" thickBot="1" x14ac:dyDescent="0.3">
      <c r="B55" s="30"/>
      <c r="C55" s="31"/>
      <c r="D55" s="31"/>
      <c r="E55" s="31"/>
      <c r="F55" s="31"/>
      <c r="G55" s="31"/>
      <c r="H55" s="31"/>
      <c r="I55" s="31"/>
      <c r="J55" s="32"/>
      <c r="K55" s="33"/>
    </row>
    <row r="56" spans="2:11" ht="15.75" thickBot="1" x14ac:dyDescent="0.3"/>
    <row r="57" spans="2:11" x14ac:dyDescent="0.25">
      <c r="B57" s="20"/>
      <c r="C57" s="21" t="s">
        <v>41</v>
      </c>
      <c r="D57" s="21" t="s">
        <v>42</v>
      </c>
      <c r="E57" s="21" t="s">
        <v>43</v>
      </c>
      <c r="F57" s="21" t="s">
        <v>44</v>
      </c>
      <c r="G57" s="21" t="s">
        <v>45</v>
      </c>
      <c r="H57" s="21" t="s">
        <v>46</v>
      </c>
      <c r="I57" s="21" t="s">
        <v>47</v>
      </c>
      <c r="J57" s="22"/>
      <c r="K57" s="23"/>
    </row>
    <row r="58" spans="2:11" x14ac:dyDescent="0.25">
      <c r="B58" s="24" t="s">
        <v>32</v>
      </c>
      <c r="C58" s="25">
        <v>4</v>
      </c>
      <c r="D58" s="25">
        <v>1</v>
      </c>
      <c r="E58" s="25">
        <v>1</v>
      </c>
      <c r="F58" s="25">
        <v>4</v>
      </c>
      <c r="G58" s="25">
        <v>1</v>
      </c>
      <c r="H58" s="25">
        <v>3</v>
      </c>
      <c r="I58" s="25">
        <v>2</v>
      </c>
      <c r="J58" s="25">
        <f>SUM(C58:I58)</f>
        <v>16</v>
      </c>
      <c r="K58" s="26"/>
    </row>
    <row r="59" spans="2:11" x14ac:dyDescent="0.25">
      <c r="B59" s="27" t="s">
        <v>30</v>
      </c>
      <c r="C59" s="25"/>
      <c r="D59" s="25">
        <v>1</v>
      </c>
      <c r="E59" s="25">
        <v>2</v>
      </c>
      <c r="F59" s="25"/>
      <c r="G59" s="25">
        <v>1</v>
      </c>
      <c r="H59" s="35">
        <v>1</v>
      </c>
      <c r="I59" s="25">
        <v>2</v>
      </c>
      <c r="J59" s="25">
        <f t="shared" si="18"/>
        <v>7</v>
      </c>
      <c r="K59" s="26"/>
    </row>
    <row r="60" spans="2:11" x14ac:dyDescent="0.25">
      <c r="B60" s="27" t="s">
        <v>31</v>
      </c>
      <c r="C60" s="25">
        <v>3</v>
      </c>
      <c r="D60" s="25">
        <v>4</v>
      </c>
      <c r="E60" s="25">
        <v>3</v>
      </c>
      <c r="F60" s="25"/>
      <c r="G60" s="25">
        <v>1</v>
      </c>
      <c r="H60" s="25">
        <v>1</v>
      </c>
      <c r="I60" s="25"/>
      <c r="J60" s="25">
        <f t="shared" si="18"/>
        <v>12</v>
      </c>
      <c r="K60" s="26"/>
    </row>
    <row r="61" spans="2:11" x14ac:dyDescent="0.25">
      <c r="B61" s="24" t="s">
        <v>33</v>
      </c>
      <c r="C61" s="25"/>
      <c r="D61" s="25">
        <v>1</v>
      </c>
      <c r="E61" s="35">
        <v>1</v>
      </c>
      <c r="F61" s="25"/>
      <c r="G61" s="35">
        <v>1</v>
      </c>
      <c r="H61" s="25">
        <v>1</v>
      </c>
      <c r="I61" s="35">
        <v>1</v>
      </c>
      <c r="J61" s="25">
        <f t="shared" si="18"/>
        <v>5</v>
      </c>
      <c r="K61" s="26"/>
    </row>
    <row r="62" spans="2:11" x14ac:dyDescent="0.25">
      <c r="B62" s="24" t="s">
        <v>34</v>
      </c>
      <c r="C62" s="25">
        <v>2</v>
      </c>
      <c r="D62" s="25">
        <v>2</v>
      </c>
      <c r="E62" s="25"/>
      <c r="F62" s="25">
        <v>3</v>
      </c>
      <c r="G62" s="35">
        <v>1</v>
      </c>
      <c r="H62" s="25"/>
      <c r="I62" s="25">
        <v>1</v>
      </c>
      <c r="J62" s="25">
        <f t="shared" si="18"/>
        <v>9</v>
      </c>
      <c r="K62" s="26"/>
    </row>
    <row r="63" spans="2:11" x14ac:dyDescent="0.25">
      <c r="B63" s="28"/>
      <c r="C63" s="25">
        <f>SUM(C58:C62)</f>
        <v>9</v>
      </c>
      <c r="D63" s="25">
        <f t="shared" ref="D63" si="46">SUM(D58:D62)</f>
        <v>9</v>
      </c>
      <c r="E63" s="25">
        <f t="shared" ref="E63" si="47">SUM(E58:E62)</f>
        <v>7</v>
      </c>
      <c r="F63" s="25">
        <f t="shared" ref="F63" si="48">SUM(F58:F62)</f>
        <v>7</v>
      </c>
      <c r="G63" s="25">
        <f t="shared" ref="G63" si="49">SUM(G58:G62)</f>
        <v>5</v>
      </c>
      <c r="H63" s="25">
        <f t="shared" ref="H63" si="50">SUM(H58:H62)</f>
        <v>6</v>
      </c>
      <c r="I63" s="25">
        <f t="shared" ref="I63" si="51">SUM(I58:I62)</f>
        <v>6</v>
      </c>
      <c r="J63" s="25"/>
      <c r="K63" s="29"/>
    </row>
    <row r="64" spans="2:11" ht="15.75" thickBot="1" x14ac:dyDescent="0.3">
      <c r="B64" s="30"/>
      <c r="C64" s="31"/>
      <c r="D64" s="31"/>
      <c r="E64" s="31"/>
      <c r="F64" s="31"/>
      <c r="G64" s="31"/>
      <c r="H64" s="31"/>
      <c r="I64" s="31"/>
      <c r="J64" s="32"/>
      <c r="K64" s="33"/>
    </row>
    <row r="65" spans="2:11" ht="15.75" thickBot="1" x14ac:dyDescent="0.3"/>
    <row r="66" spans="2:11" x14ac:dyDescent="0.25">
      <c r="B66" s="20"/>
      <c r="C66" s="21" t="s">
        <v>41</v>
      </c>
      <c r="D66" s="21" t="s">
        <v>42</v>
      </c>
      <c r="E66" s="21" t="s">
        <v>43</v>
      </c>
      <c r="F66" s="21" t="s">
        <v>44</v>
      </c>
      <c r="G66" s="21" t="s">
        <v>45</v>
      </c>
      <c r="H66" s="21" t="s">
        <v>46</v>
      </c>
      <c r="I66" s="21" t="s">
        <v>47</v>
      </c>
      <c r="J66" s="22"/>
      <c r="K66" s="23"/>
    </row>
    <row r="67" spans="2:11" x14ac:dyDescent="0.25">
      <c r="B67" s="24" t="s">
        <v>32</v>
      </c>
      <c r="C67" s="25">
        <v>1</v>
      </c>
      <c r="D67" s="25"/>
      <c r="E67" s="25">
        <v>2</v>
      </c>
      <c r="F67" s="25"/>
      <c r="G67" s="25"/>
      <c r="H67" s="25"/>
      <c r="I67" s="25"/>
      <c r="J67" s="25">
        <f>SUM(C67:I67)</f>
        <v>3</v>
      </c>
      <c r="K67" s="26"/>
    </row>
    <row r="68" spans="2:11" x14ac:dyDescent="0.25">
      <c r="B68" s="27" t="s">
        <v>30</v>
      </c>
      <c r="C68" s="25">
        <v>1</v>
      </c>
      <c r="D68" s="25"/>
      <c r="E68" s="25">
        <v>1</v>
      </c>
      <c r="F68" s="25">
        <v>1</v>
      </c>
      <c r="G68" s="25"/>
      <c r="H68" s="25">
        <v>1</v>
      </c>
      <c r="I68" s="25"/>
      <c r="J68" s="25">
        <f t="shared" si="18"/>
        <v>4</v>
      </c>
      <c r="K68" s="26"/>
    </row>
    <row r="69" spans="2:11" x14ac:dyDescent="0.25">
      <c r="B69" s="27" t="s">
        <v>31</v>
      </c>
      <c r="C69" s="25"/>
      <c r="D69" s="25">
        <v>2</v>
      </c>
      <c r="E69" s="25"/>
      <c r="F69" s="25"/>
      <c r="G69" s="25">
        <v>1</v>
      </c>
      <c r="H69" s="25">
        <v>1</v>
      </c>
      <c r="I69" s="25"/>
      <c r="J69" s="25">
        <f t="shared" si="18"/>
        <v>4</v>
      </c>
      <c r="K69" s="26"/>
    </row>
    <row r="70" spans="2:11" x14ac:dyDescent="0.25">
      <c r="B70" s="24" t="s">
        <v>33</v>
      </c>
      <c r="C70" s="25"/>
      <c r="D70" s="25"/>
      <c r="E70" s="25">
        <v>2</v>
      </c>
      <c r="F70" s="25">
        <v>2</v>
      </c>
      <c r="G70" s="25"/>
      <c r="H70" s="25">
        <v>1</v>
      </c>
      <c r="I70" s="25">
        <v>1</v>
      </c>
      <c r="J70" s="25">
        <f t="shared" si="18"/>
        <v>6</v>
      </c>
      <c r="K70" s="26"/>
    </row>
    <row r="71" spans="2:11" x14ac:dyDescent="0.25">
      <c r="B71" s="24" t="s">
        <v>34</v>
      </c>
      <c r="C71" s="25">
        <v>1</v>
      </c>
      <c r="D71" s="25"/>
      <c r="E71" s="25">
        <v>2</v>
      </c>
      <c r="F71" s="25"/>
      <c r="G71" s="25">
        <v>1</v>
      </c>
      <c r="H71" s="25">
        <v>2</v>
      </c>
      <c r="I71" s="25">
        <v>1</v>
      </c>
      <c r="J71" s="25">
        <f t="shared" si="18"/>
        <v>7</v>
      </c>
      <c r="K71" s="26"/>
    </row>
    <row r="72" spans="2:11" x14ac:dyDescent="0.25">
      <c r="B72" s="28"/>
      <c r="C72" s="25">
        <f>SUM(C67:C71)</f>
        <v>3</v>
      </c>
      <c r="D72" s="25">
        <f t="shared" ref="D72" si="52">SUM(D67:D71)</f>
        <v>2</v>
      </c>
      <c r="E72" s="25">
        <f t="shared" ref="E72" si="53">SUM(E67:E71)</f>
        <v>7</v>
      </c>
      <c r="F72" s="25">
        <f t="shared" ref="F72" si="54">SUM(F67:F71)</f>
        <v>3</v>
      </c>
      <c r="G72" s="25">
        <f t="shared" ref="G72" si="55">SUM(G67:G71)</f>
        <v>2</v>
      </c>
      <c r="H72" s="25">
        <f t="shared" ref="H72" si="56">SUM(H67:H71)</f>
        <v>5</v>
      </c>
      <c r="I72" s="25">
        <f t="shared" ref="I72" si="57">SUM(I67:I71)</f>
        <v>2</v>
      </c>
      <c r="J72" s="25"/>
      <c r="K72" s="29"/>
    </row>
    <row r="73" spans="2:11" ht="15.75" thickBot="1" x14ac:dyDescent="0.3">
      <c r="B73" s="30"/>
      <c r="C73" s="31"/>
      <c r="D73" s="31"/>
      <c r="E73" s="31"/>
      <c r="F73" s="31"/>
      <c r="G73" s="31"/>
      <c r="H73" s="31"/>
      <c r="I73" s="31"/>
      <c r="J73" s="32"/>
      <c r="K73" s="33"/>
    </row>
    <row r="74" spans="2:11" ht="15.75" thickBot="1" x14ac:dyDescent="0.3"/>
    <row r="75" spans="2:11" x14ac:dyDescent="0.25">
      <c r="B75" s="20"/>
      <c r="C75" s="21" t="s">
        <v>41</v>
      </c>
      <c r="D75" s="21" t="s">
        <v>42</v>
      </c>
      <c r="E75" s="21" t="s">
        <v>43</v>
      </c>
      <c r="F75" s="21" t="s">
        <v>44</v>
      </c>
      <c r="G75" s="21" t="s">
        <v>45</v>
      </c>
      <c r="H75" s="21" t="s">
        <v>46</v>
      </c>
      <c r="I75" s="21" t="s">
        <v>47</v>
      </c>
      <c r="J75" s="22"/>
      <c r="K75" s="23"/>
    </row>
    <row r="76" spans="2:11" x14ac:dyDescent="0.25">
      <c r="B76" s="24" t="s">
        <v>32</v>
      </c>
      <c r="C76" s="25"/>
      <c r="D76" s="25">
        <v>2</v>
      </c>
      <c r="E76" s="25">
        <v>1</v>
      </c>
      <c r="F76" s="25"/>
      <c r="G76" s="25">
        <v>2</v>
      </c>
      <c r="H76" s="25">
        <v>2</v>
      </c>
      <c r="I76" s="25"/>
      <c r="J76" s="25">
        <f>SUM(C76:I76)</f>
        <v>7</v>
      </c>
      <c r="K76" s="26"/>
    </row>
    <row r="77" spans="2:11" x14ac:dyDescent="0.25">
      <c r="B77" s="27" t="s">
        <v>30</v>
      </c>
      <c r="C77" s="25">
        <v>2</v>
      </c>
      <c r="D77" s="25">
        <v>2</v>
      </c>
      <c r="E77" s="25"/>
      <c r="F77" s="25"/>
      <c r="G77" s="25">
        <v>1</v>
      </c>
      <c r="H77" s="25">
        <v>1</v>
      </c>
      <c r="I77" s="25"/>
      <c r="J77" s="25">
        <f t="shared" si="18"/>
        <v>6</v>
      </c>
      <c r="K77" s="26"/>
    </row>
    <row r="78" spans="2:11" x14ac:dyDescent="0.25">
      <c r="B78" s="27" t="s">
        <v>31</v>
      </c>
      <c r="C78" s="25">
        <v>2</v>
      </c>
      <c r="D78" s="25">
        <v>1</v>
      </c>
      <c r="E78" s="25"/>
      <c r="F78" s="25">
        <v>1</v>
      </c>
      <c r="G78" s="25">
        <v>1</v>
      </c>
      <c r="H78" s="25">
        <v>1</v>
      </c>
      <c r="I78" s="25"/>
      <c r="J78" s="25">
        <f t="shared" ref="J78:J80" si="58">SUM(C78:I78)</f>
        <v>6</v>
      </c>
      <c r="K78" s="26"/>
    </row>
    <row r="79" spans="2:11" x14ac:dyDescent="0.25">
      <c r="B79" s="24" t="s">
        <v>33</v>
      </c>
      <c r="C79" s="25">
        <v>1</v>
      </c>
      <c r="D79" s="25"/>
      <c r="E79" s="25"/>
      <c r="F79" s="25">
        <v>1</v>
      </c>
      <c r="G79" s="25"/>
      <c r="H79" s="35">
        <v>2</v>
      </c>
      <c r="I79" s="25">
        <v>1</v>
      </c>
      <c r="J79" s="25">
        <f t="shared" si="58"/>
        <v>5</v>
      </c>
      <c r="K79" s="26"/>
    </row>
    <row r="80" spans="2:11" x14ac:dyDescent="0.25">
      <c r="B80" s="24" t="s">
        <v>34</v>
      </c>
      <c r="C80" s="25"/>
      <c r="D80" s="25"/>
      <c r="E80" s="25"/>
      <c r="F80" s="25"/>
      <c r="G80" s="25"/>
      <c r="H80" s="25"/>
      <c r="I80" s="25"/>
      <c r="J80" s="25">
        <f t="shared" si="58"/>
        <v>0</v>
      </c>
      <c r="K80" s="26"/>
    </row>
    <row r="81" spans="2:11" x14ac:dyDescent="0.25">
      <c r="B81" s="28"/>
      <c r="C81" s="25">
        <f>SUM(C76:C80)</f>
        <v>5</v>
      </c>
      <c r="D81" s="25">
        <f t="shared" ref="D81" si="59">SUM(D76:D80)</f>
        <v>5</v>
      </c>
      <c r="E81" s="25">
        <f t="shared" ref="E81" si="60">SUM(E76:E80)</f>
        <v>1</v>
      </c>
      <c r="F81" s="25">
        <f t="shared" ref="F81" si="61">SUM(F76:F80)</f>
        <v>2</v>
      </c>
      <c r="G81" s="25">
        <f t="shared" ref="G81" si="62">SUM(G76:G80)</f>
        <v>4</v>
      </c>
      <c r="H81" s="25">
        <f t="shared" ref="H81" si="63">SUM(H76:H80)</f>
        <v>6</v>
      </c>
      <c r="I81" s="25">
        <f t="shared" ref="I81" si="64">SUM(I76:I80)</f>
        <v>1</v>
      </c>
      <c r="J81" s="25"/>
      <c r="K81" s="29"/>
    </row>
    <row r="82" spans="2:11" ht="15.75" thickBot="1" x14ac:dyDescent="0.3">
      <c r="B82" s="30"/>
      <c r="C82" s="31"/>
      <c r="D82" s="31"/>
      <c r="E82" s="31"/>
      <c r="F82" s="31"/>
      <c r="G82" s="31"/>
      <c r="H82" s="31"/>
      <c r="I82" s="31"/>
      <c r="J82" s="32"/>
      <c r="K82" s="33"/>
    </row>
    <row r="83" spans="2:11" ht="15.75" thickBot="1" x14ac:dyDescent="0.3"/>
    <row r="84" spans="2:11" x14ac:dyDescent="0.25">
      <c r="B84" s="20"/>
      <c r="C84" s="21" t="s">
        <v>41</v>
      </c>
      <c r="D84" s="21" t="s">
        <v>42</v>
      </c>
      <c r="E84" s="21" t="s">
        <v>43</v>
      </c>
      <c r="F84" s="21" t="s">
        <v>44</v>
      </c>
      <c r="G84" s="21" t="s">
        <v>45</v>
      </c>
      <c r="H84" s="21" t="s">
        <v>46</v>
      </c>
      <c r="I84" s="21" t="s">
        <v>47</v>
      </c>
      <c r="J84" s="22"/>
      <c r="K84" s="23"/>
    </row>
    <row r="85" spans="2:11" x14ac:dyDescent="0.25">
      <c r="B85" s="24" t="s">
        <v>32</v>
      </c>
      <c r="C85" s="25"/>
      <c r="D85" s="25"/>
      <c r="E85" s="25"/>
      <c r="F85" s="25"/>
      <c r="G85" s="25"/>
      <c r="H85" s="25"/>
      <c r="I85" s="25"/>
      <c r="J85" s="25">
        <f>SUM(C85:I85)</f>
        <v>0</v>
      </c>
      <c r="K85" s="26"/>
    </row>
    <row r="86" spans="2:11" x14ac:dyDescent="0.25">
      <c r="B86" s="27" t="s">
        <v>30</v>
      </c>
      <c r="C86" s="25"/>
      <c r="D86" s="25"/>
      <c r="E86" s="25"/>
      <c r="F86" s="25">
        <v>2</v>
      </c>
      <c r="G86" s="25"/>
      <c r="H86" s="25"/>
      <c r="I86" s="25">
        <v>1</v>
      </c>
      <c r="J86" s="25">
        <f t="shared" ref="J86:J89" si="65">SUM(C86:I86)</f>
        <v>3</v>
      </c>
      <c r="K86" s="26"/>
    </row>
    <row r="87" spans="2:11" x14ac:dyDescent="0.25">
      <c r="B87" s="27" t="s">
        <v>31</v>
      </c>
      <c r="C87" s="25">
        <v>1</v>
      </c>
      <c r="D87" s="25"/>
      <c r="E87" s="25">
        <v>1</v>
      </c>
      <c r="F87" s="25">
        <v>1</v>
      </c>
      <c r="G87" s="25"/>
      <c r="H87" s="25">
        <v>1</v>
      </c>
      <c r="I87" s="25"/>
      <c r="J87" s="25">
        <f t="shared" si="65"/>
        <v>4</v>
      </c>
      <c r="K87" s="26"/>
    </row>
    <row r="88" spans="2:11" x14ac:dyDescent="0.25">
      <c r="B88" s="24" t="s">
        <v>33</v>
      </c>
      <c r="C88" s="25"/>
      <c r="D88" s="25">
        <v>1</v>
      </c>
      <c r="E88" s="25">
        <v>1</v>
      </c>
      <c r="F88" s="25">
        <v>1</v>
      </c>
      <c r="G88" s="25"/>
      <c r="H88" s="35">
        <v>1</v>
      </c>
      <c r="I88" s="25"/>
      <c r="J88" s="25">
        <f t="shared" si="65"/>
        <v>4</v>
      </c>
      <c r="K88" s="26"/>
    </row>
    <row r="89" spans="2:11" x14ac:dyDescent="0.25">
      <c r="B89" s="24" t="s">
        <v>34</v>
      </c>
      <c r="C89" s="25"/>
      <c r="D89" s="25"/>
      <c r="E89" s="25">
        <v>2</v>
      </c>
      <c r="F89" s="25">
        <v>1</v>
      </c>
      <c r="G89" s="25"/>
      <c r="H89" s="25">
        <v>2</v>
      </c>
      <c r="I89" s="25">
        <v>3</v>
      </c>
      <c r="J89" s="25">
        <f t="shared" si="65"/>
        <v>8</v>
      </c>
      <c r="K89" s="26"/>
    </row>
    <row r="90" spans="2:11" x14ac:dyDescent="0.25">
      <c r="B90" s="28"/>
      <c r="C90" s="25">
        <f>SUM(C85:C89)</f>
        <v>1</v>
      </c>
      <c r="D90" s="25">
        <f t="shared" ref="D90" si="66">SUM(D85:D89)</f>
        <v>1</v>
      </c>
      <c r="E90" s="25">
        <f t="shared" ref="E90" si="67">SUM(E85:E89)</f>
        <v>4</v>
      </c>
      <c r="F90" s="25">
        <f t="shared" ref="F90" si="68">SUM(F85:F89)</f>
        <v>5</v>
      </c>
      <c r="G90" s="25">
        <f t="shared" ref="G90" si="69">SUM(G85:G89)</f>
        <v>0</v>
      </c>
      <c r="H90" s="25">
        <f t="shared" ref="H90" si="70">SUM(H85:H89)</f>
        <v>4</v>
      </c>
      <c r="I90" s="25">
        <f t="shared" ref="I90" si="71">SUM(I85:I89)</f>
        <v>4</v>
      </c>
      <c r="J90" s="25"/>
      <c r="K90" s="29"/>
    </row>
    <row r="91" spans="2:11" ht="15.75" thickBot="1" x14ac:dyDescent="0.3">
      <c r="B91" s="30"/>
      <c r="C91" s="31"/>
      <c r="D91" s="31"/>
      <c r="E91" s="31"/>
      <c r="F91" s="31"/>
      <c r="G91" s="31"/>
      <c r="H91" s="31"/>
      <c r="I91" s="31"/>
      <c r="J91" s="32"/>
      <c r="K91" s="3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Frekuensi</vt:lpstr>
      <vt:lpstr>Penyebab</vt:lpstr>
      <vt:lpstr>Pola Laka</vt:lpstr>
      <vt:lpstr>Pengguna</vt:lpstr>
      <vt:lpstr>Waktu</vt:lpstr>
      <vt:lpstr>Waktu (2)</vt:lpstr>
      <vt:lpstr>Conclusion Waktu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Dell Inspiron</cp:lastModifiedBy>
  <dcterms:created xsi:type="dcterms:W3CDTF">2014-01-13T08:13:35Z</dcterms:created>
  <dcterms:modified xsi:type="dcterms:W3CDTF">2014-03-27T13:18:17Z</dcterms:modified>
</cp:coreProperties>
</file>